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NEA 24-7\INFORMES DE GESTION\"/>
    </mc:Choice>
  </mc:AlternateContent>
  <xr:revisionPtr revIDLastSave="0" documentId="13_ncr:1_{84A8AA7D-1701-422B-9597-145A78A6B966}" xr6:coauthVersionLast="47" xr6:coauthVersionMax="47" xr10:uidLastSave="{00000000-0000-0000-0000-000000000000}"/>
  <bookViews>
    <workbookView xWindow="-120" yWindow="-120" windowWidth="29040" windowHeight="15720" firstSheet="9" activeTab="9" xr2:uid="{3B844709-4A67-4E61-9BA9-838529F6ABB5}"/>
  </bookViews>
  <sheets>
    <sheet name="LLAMADAS" sheetId="1" r:id="rId1"/>
    <sheet name="EDAD" sheetId="2" r:id="rId2"/>
    <sheet name="RIESGO" sheetId="3" r:id="rId3"/>
    <sheet name="GÉNERO" sheetId="4" r:id="rId4"/>
    <sheet name="ZONA" sheetId="5" r:id="rId5"/>
    <sheet name="POBLACIÓN DIFERENCIAL" sheetId="6" r:id="rId6"/>
    <sheet name="EPS" sheetId="7" r:id="rId7"/>
    <sheet name="RUTAS ACTIVADAS" sheetId="8" r:id="rId8"/>
    <sheet name="HIPOTESIS CLASIFICATORIA" sheetId="9" r:id="rId9"/>
    <sheet name="ORDEN HIPOTESIS" sheetId="11" r:id="rId10"/>
    <sheet name="HIPOTESIS ENERO-JULIO" sheetId="12" r:id="rId11"/>
    <sheet name="HIPOTESIS SEP" sheetId="13" r:id="rId12"/>
    <sheet name="HIPOTESIS AGOSTO" sheetId="14" r:id="rId13"/>
  </sheets>
  <definedNames>
    <definedName name="_xlnm._FilterDatabase" localSheetId="8" hidden="1">'HIPOTESIS CLASIFICATORIA'!$B$3:$B$86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M3" i="11"/>
  <c r="C86" i="11"/>
  <c r="C87" i="11"/>
  <c r="C4" i="11"/>
  <c r="C5" i="11"/>
  <c r="C6" i="11"/>
  <c r="D6" i="11" s="1"/>
  <c r="C7" i="11"/>
  <c r="C8" i="11"/>
  <c r="C9" i="11"/>
  <c r="C10" i="11"/>
  <c r="C11" i="11"/>
  <c r="D11" i="11" s="1"/>
  <c r="C12" i="11"/>
  <c r="D12" i="11" s="1"/>
  <c r="C13" i="11"/>
  <c r="C14" i="11"/>
  <c r="C15" i="11"/>
  <c r="C16" i="11"/>
  <c r="C17" i="11"/>
  <c r="C18" i="11"/>
  <c r="C19" i="11"/>
  <c r="D19" i="11" s="1"/>
  <c r="C20" i="11"/>
  <c r="C21" i="11"/>
  <c r="C22" i="11"/>
  <c r="C23" i="11"/>
  <c r="C24" i="11"/>
  <c r="C25" i="11"/>
  <c r="C26" i="11"/>
  <c r="C27" i="11"/>
  <c r="D27" i="11" s="1"/>
  <c r="C28" i="11"/>
  <c r="C29" i="11"/>
  <c r="D29" i="11" s="1"/>
  <c r="C30" i="11"/>
  <c r="C31" i="11"/>
  <c r="C32" i="11"/>
  <c r="C33" i="11"/>
  <c r="C34" i="11"/>
  <c r="C35" i="11"/>
  <c r="D35" i="11" s="1"/>
  <c r="C36" i="11"/>
  <c r="C37" i="11"/>
  <c r="C38" i="11"/>
  <c r="C39" i="11"/>
  <c r="D39" i="11" s="1"/>
  <c r="C40" i="11"/>
  <c r="C41" i="11"/>
  <c r="C42" i="11"/>
  <c r="C43" i="11"/>
  <c r="D43" i="11" s="1"/>
  <c r="C44" i="11"/>
  <c r="C45" i="11"/>
  <c r="C46" i="11"/>
  <c r="C47" i="11"/>
  <c r="C48" i="11"/>
  <c r="C49" i="11"/>
  <c r="C50" i="11"/>
  <c r="D50" i="11" s="1"/>
  <c r="C51" i="11"/>
  <c r="D51" i="11" s="1"/>
  <c r="C52" i="11"/>
  <c r="C53" i="11"/>
  <c r="C54" i="11"/>
  <c r="C55" i="11"/>
  <c r="C56" i="11"/>
  <c r="C57" i="11"/>
  <c r="C58" i="11"/>
  <c r="C59" i="11"/>
  <c r="C60" i="11"/>
  <c r="C61" i="11"/>
  <c r="C62" i="11"/>
  <c r="C63" i="11"/>
  <c r="D63" i="11" s="1"/>
  <c r="C64" i="11"/>
  <c r="C65" i="11"/>
  <c r="D65" i="11" s="1"/>
  <c r="C66" i="11"/>
  <c r="C67" i="11"/>
  <c r="C68" i="11"/>
  <c r="C69" i="11"/>
  <c r="C70" i="11"/>
  <c r="C71" i="11"/>
  <c r="C72" i="11"/>
  <c r="C73" i="11"/>
  <c r="D73" i="11" s="1"/>
  <c r="C74" i="11"/>
  <c r="C75" i="11"/>
  <c r="D75" i="11" s="1"/>
  <c r="C76" i="11"/>
  <c r="C77" i="11"/>
  <c r="C78" i="11"/>
  <c r="C79" i="11"/>
  <c r="C80" i="11"/>
  <c r="C81" i="11"/>
  <c r="D81" i="11" s="1"/>
  <c r="C82" i="11"/>
  <c r="C83" i="11"/>
  <c r="D83" i="11" s="1"/>
  <c r="C84" i="11"/>
  <c r="C85" i="11"/>
  <c r="C3" i="11"/>
  <c r="D3" i="11" s="1"/>
  <c r="K4" i="8"/>
  <c r="D23" i="7"/>
  <c r="D24" i="7"/>
  <c r="D25" i="7"/>
  <c r="D26" i="7"/>
  <c r="D27" i="7"/>
  <c r="D28" i="7"/>
  <c r="D29" i="7"/>
  <c r="D30" i="7"/>
  <c r="D31" i="7"/>
  <c r="D22" i="7"/>
  <c r="J17" i="7"/>
  <c r="I17" i="7"/>
  <c r="K5" i="7"/>
  <c r="K6" i="7"/>
  <c r="K7" i="7"/>
  <c r="K8" i="7"/>
  <c r="K9" i="7"/>
  <c r="K10" i="7"/>
  <c r="K11" i="7"/>
  <c r="K12" i="7"/>
  <c r="K13" i="7"/>
  <c r="K14" i="7"/>
  <c r="K15" i="7"/>
  <c r="K4" i="7"/>
  <c r="D15" i="5"/>
  <c r="K5" i="5"/>
  <c r="K4" i="5"/>
  <c r="K7" i="5"/>
  <c r="K7" i="4"/>
  <c r="K5" i="4"/>
  <c r="K4" i="4"/>
  <c r="D14" i="4"/>
  <c r="D15" i="4"/>
  <c r="D13" i="4"/>
  <c r="D12" i="3"/>
  <c r="L5" i="2"/>
  <c r="J7" i="5"/>
  <c r="J7" i="4"/>
  <c r="F4" i="1"/>
  <c r="F5" i="1"/>
  <c r="F6" i="1"/>
  <c r="F7" i="1"/>
  <c r="F8" i="1"/>
  <c r="F9" i="1"/>
  <c r="F10" i="1"/>
  <c r="L6" i="2"/>
  <c r="L7" i="2"/>
  <c r="L8" i="2"/>
  <c r="L9" i="2"/>
  <c r="K7" i="3"/>
  <c r="J7" i="3"/>
  <c r="K6" i="3"/>
  <c r="K5" i="3"/>
  <c r="K4" i="3"/>
  <c r="K9" i="2"/>
  <c r="K8" i="2"/>
  <c r="J10" i="2"/>
  <c r="K10" i="2" s="1"/>
  <c r="K7" i="2"/>
  <c r="K6" i="2"/>
  <c r="K5" i="2"/>
  <c r="K4" i="2"/>
  <c r="C11" i="1"/>
  <c r="E3" i="13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2" i="13"/>
  <c r="D16" i="5"/>
  <c r="D13" i="3"/>
  <c r="D14" i="3"/>
  <c r="I10" i="2"/>
  <c r="K6" i="8"/>
  <c r="I7" i="5"/>
  <c r="I7" i="4"/>
  <c r="I7" i="3"/>
  <c r="D10" i="11"/>
  <c r="D26" i="11"/>
  <c r="D34" i="11"/>
  <c r="D36" i="11"/>
  <c r="D42" i="11"/>
  <c r="D44" i="11"/>
  <c r="D52" i="11"/>
  <c r="D58" i="11"/>
  <c r="D59" i="11"/>
  <c r="D60" i="11"/>
  <c r="D66" i="11"/>
  <c r="D68" i="11"/>
  <c r="D74" i="11"/>
  <c r="D76" i="11"/>
  <c r="D82" i="11"/>
  <c r="D84" i="11"/>
  <c r="D4" i="11"/>
  <c r="D5" i="11"/>
  <c r="D7" i="11"/>
  <c r="D8" i="11"/>
  <c r="D9" i="11"/>
  <c r="D13" i="11"/>
  <c r="D14" i="11"/>
  <c r="D15" i="11"/>
  <c r="D16" i="11"/>
  <c r="D17" i="11"/>
  <c r="D18" i="11"/>
  <c r="D20" i="11"/>
  <c r="D21" i="11"/>
  <c r="D22" i="11"/>
  <c r="D23" i="11"/>
  <c r="D24" i="11"/>
  <c r="D25" i="11"/>
  <c r="D28" i="11"/>
  <c r="D30" i="11"/>
  <c r="D31" i="11"/>
  <c r="D32" i="11"/>
  <c r="D33" i="11"/>
  <c r="D37" i="11"/>
  <c r="D38" i="11"/>
  <c r="D40" i="11"/>
  <c r="D41" i="11"/>
  <c r="D45" i="11"/>
  <c r="D46" i="11"/>
  <c r="D47" i="11"/>
  <c r="D48" i="11"/>
  <c r="D49" i="11"/>
  <c r="D53" i="11"/>
  <c r="D54" i="11"/>
  <c r="D55" i="11"/>
  <c r="D56" i="11"/>
  <c r="D57" i="11"/>
  <c r="D61" i="11"/>
  <c r="D62" i="11"/>
  <c r="D64" i="11"/>
  <c r="D67" i="11"/>
  <c r="D69" i="11"/>
  <c r="D70" i="11"/>
  <c r="D71" i="11"/>
  <c r="D72" i="11"/>
  <c r="D77" i="11"/>
  <c r="D78" i="11"/>
  <c r="D79" i="11"/>
  <c r="D80" i="11"/>
  <c r="H6" i="8"/>
  <c r="H17" i="7"/>
  <c r="H7" i="5"/>
  <c r="H7" i="4"/>
  <c r="C15" i="3"/>
  <c r="H7" i="3"/>
  <c r="H10" i="2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4" i="9"/>
  <c r="G86" i="9"/>
  <c r="E86" i="9"/>
  <c r="F86" i="9"/>
  <c r="D86" i="9"/>
  <c r="C86" i="9"/>
  <c r="L9" i="9"/>
  <c r="D6" i="8"/>
  <c r="E6" i="8"/>
  <c r="F6" i="8"/>
  <c r="G6" i="8"/>
  <c r="C6" i="8"/>
  <c r="D17" i="7"/>
  <c r="E17" i="7"/>
  <c r="F17" i="7"/>
  <c r="G17" i="7"/>
  <c r="C17" i="7"/>
  <c r="G7" i="5"/>
  <c r="F7" i="5"/>
  <c r="E7" i="5"/>
  <c r="D7" i="5"/>
  <c r="C7" i="5"/>
  <c r="C7" i="4"/>
  <c r="G7" i="4"/>
  <c r="F7" i="4"/>
  <c r="E7" i="4"/>
  <c r="D7" i="4"/>
  <c r="D7" i="3"/>
  <c r="E7" i="3"/>
  <c r="F7" i="3"/>
  <c r="G7" i="3"/>
  <c r="C7" i="3"/>
  <c r="D10" i="2"/>
  <c r="E10" i="2"/>
  <c r="F10" i="2"/>
  <c r="G10" i="2"/>
  <c r="C10" i="2"/>
  <c r="K17" i="7" l="1"/>
</calcChain>
</file>

<file path=xl/sharedStrings.xml><?xml version="1.0" encoding="utf-8"?>
<sst xmlns="http://schemas.openxmlformats.org/spreadsheetml/2006/main" count="458" uniqueCount="156">
  <si>
    <t>NÚMERO DE LLAMDAS RECIBIDAS</t>
  </si>
  <si>
    <t>ENERO</t>
  </si>
  <si>
    <t>FEBRERO</t>
  </si>
  <si>
    <t>MARZO</t>
  </si>
  <si>
    <t>ABRIL</t>
  </si>
  <si>
    <t>MAYO</t>
  </si>
  <si>
    <t>TOTAL</t>
  </si>
  <si>
    <t>GRUPOS DE EDAD</t>
  </si>
  <si>
    <t>DE 0 A 5 AÑOS</t>
  </si>
  <si>
    <t>DE 6 A 12 AÑOS</t>
  </si>
  <si>
    <t>DE 13 A 18 AÑOS</t>
  </si>
  <si>
    <t>DE 19 A 59 AÑOS</t>
  </si>
  <si>
    <t>MAYORES DE 60 AÑOS</t>
  </si>
  <si>
    <t>SIN DATOS</t>
  </si>
  <si>
    <t>NIVEL DE RIESGO</t>
  </si>
  <si>
    <t xml:space="preserve">BAJO </t>
  </si>
  <si>
    <t>MEDIO</t>
  </si>
  <si>
    <t>ALTO</t>
  </si>
  <si>
    <t>GÉNERO</t>
  </si>
  <si>
    <t>HOMBRE</t>
  </si>
  <si>
    <t>MUJER</t>
  </si>
  <si>
    <t>OTRO</t>
  </si>
  <si>
    <t>ZONA</t>
  </si>
  <si>
    <t>RURAL</t>
  </si>
  <si>
    <t>URBANA</t>
  </si>
  <si>
    <t>SE ACTIVO RUTA</t>
  </si>
  <si>
    <t>SI</t>
  </si>
  <si>
    <t>NO</t>
  </si>
  <si>
    <t>Grupo Poblacional</t>
  </si>
  <si>
    <t xml:space="preserve">Población prioritaria </t>
  </si>
  <si>
    <t>Indígenas</t>
  </si>
  <si>
    <t>Afro-colombiano</t>
  </si>
  <si>
    <t>Room (gitano)</t>
  </si>
  <si>
    <t>Raizal</t>
  </si>
  <si>
    <t>General</t>
  </si>
  <si>
    <t>Desplazado</t>
  </si>
  <si>
    <t>Victima Minas Antipersona</t>
  </si>
  <si>
    <t>Mujer Cabeza familia</t>
  </si>
  <si>
    <t>Mujer Gestante</t>
  </si>
  <si>
    <t xml:space="preserve"> Discapacidad </t>
  </si>
  <si>
    <t>LGTBI</t>
  </si>
  <si>
    <t>EPS</t>
  </si>
  <si>
    <t>HIPOTESIS</t>
  </si>
  <si>
    <t>PORCENTAJE</t>
  </si>
  <si>
    <t>MASCULINO</t>
  </si>
  <si>
    <t>FEMENINO</t>
  </si>
  <si>
    <t>URBANO</t>
  </si>
  <si>
    <t>Secuestro</t>
  </si>
  <si>
    <t>Tortura</t>
  </si>
  <si>
    <t>Violencia Sexual</t>
  </si>
  <si>
    <t>Violencia Intrafamiliar</t>
  </si>
  <si>
    <t>Violencia Fisica</t>
  </si>
  <si>
    <t>Otros</t>
  </si>
  <si>
    <t>NUEVA EPS</t>
  </si>
  <si>
    <t>SALUD TOTAL</t>
  </si>
  <si>
    <t>SANITAS</t>
  </si>
  <si>
    <t>SAVIA SALUD</t>
  </si>
  <si>
    <t>SURA</t>
  </si>
  <si>
    <t>FOMAG</t>
  </si>
  <si>
    <t>SIN DATO</t>
  </si>
  <si>
    <t>FAMISANAR</t>
  </si>
  <si>
    <t>SIN AFILICION</t>
  </si>
  <si>
    <t>VIVA</t>
  </si>
  <si>
    <t>F311 OTRO TRASTORNO DEPRESIVO NO ESPECIFICADO. TLP</t>
  </si>
  <si>
    <t>F33 TRASTORNO DEPRESIVO RECURRENTE</t>
  </si>
  <si>
    <t>F412 TRASTORNO MIXTO DE ANSIEDAD Y DEPRESIÓN</t>
  </si>
  <si>
    <t>F419 TRASTORNO DE ANSIEDAD NO ESPECIFICADO</t>
  </si>
  <si>
    <t>F735 PROBLEMAS RELACIONADOS CON EL CONFLICTO DE ROL SOCIAL, NO ESPECIFICADO</t>
  </si>
  <si>
    <t>F949: TRASTORNO DEL COMPORTAMIENTO SOCIAL EN LA INFANCIA, NO ESPECIFICADO</t>
  </si>
  <si>
    <t>F988 OTROS TRASTORNOS MENTALES Y DEL COMPORTAMIENTO QUE APARECEN HABITUALMENE EN LA NIÑEZ Y ADOLESCENCIA</t>
  </si>
  <si>
    <t>R458 OTROS SÍNTOMAS Y SIGNOS QUE INVOLUCRAN EL ESTADO EMOCIONAL</t>
  </si>
  <si>
    <t>Y060 NEGLIGENCIA O ABANDONO POR ESPOSO O PAREJA</t>
  </si>
  <si>
    <t>Z 630 PROBLEMAS EN LA RELACIÓN ENTRE ESPOSOS O PAREJA</t>
  </si>
  <si>
    <t xml:space="preserve">Z 719 CONSULTA NO ESPECIFICADA </t>
  </si>
  <si>
    <t>Z534 DUELO POR MUERTE O DESAPARICIÓN</t>
  </si>
  <si>
    <t>Z566 OTROS PROBLEMAS DE TENSIÓN FÍSICA O MENTAL RELACIONADAS CON EL TRABAJO</t>
  </si>
  <si>
    <t>Z600 PROBLEMAS RELACIONADOS CON EL AJUSTE A LAS TRANSICIONES DEL CICLO VITAL</t>
  </si>
  <si>
    <t>Z63 OTROS PROBLEMAS RELACIONADOS CON EL GRUPO PRIMARIO DE APOYO, INCLUSIVE CIRCUNSTANCIAS FAMILIARES</t>
  </si>
  <si>
    <t>Z634 PROBLEMAS RELACIONADOS CON LA DESAPARICION O MUERTE DE UN MIEMBRO DE LA FAMILIA</t>
  </si>
  <si>
    <t>Z635 PROBLEMAS RELACIONADOS CON LA RUPTURA FAMILIAR POR SEPARACIÓN O DIVORCIO</t>
  </si>
  <si>
    <t>Z637 PROBLEMAS RELACIONADOS CON OTROS HECHOS ESTRESANES QUE AFECTAN A LA FAMILIA Y AL HOGAR</t>
  </si>
  <si>
    <t>Z733 PROBLEMAS RELACIONADOS CON EL ESTRÉS, NO CLASIFICADOS EN OTRA PARTE</t>
  </si>
  <si>
    <t>Z915 HISTORIA PERSONAL DE AUTOLESION - AUOINFLINGIDA PERSONALMENTE</t>
  </si>
  <si>
    <t>296.4x – 296.7x Trastorno Bipolar I</t>
  </si>
  <si>
    <t>309.28 Trastorno de Adaptación con estado de ánimo mixto ansioso y depresivo</t>
  </si>
  <si>
    <t xml:space="preserve">F32.x Trastorno depresivo leve a moderado </t>
  </si>
  <si>
    <t>F339 TRASTORNO DEPRESIVO RECURRENTE, NO ESPECIFICADO</t>
  </si>
  <si>
    <t>F408 OTROS TRASTORNOS FÓBICOS DE ANSIEDAD</t>
  </si>
  <si>
    <t>F41 OTROS TRASTORNOS DE ANSIEDAD / PÁNICO</t>
  </si>
  <si>
    <t xml:space="preserve">F41.1 Trastorno de Ansiedad Generalizada </t>
  </si>
  <si>
    <t>F43 Reacciones a estrés grave y trastornos de adaptación.</t>
  </si>
  <si>
    <t xml:space="preserve">F43.10 Trastorno de Estrés Postraumático </t>
  </si>
  <si>
    <t>F43.21 Trastorno de adaptación con estado de ánimo depresivo</t>
  </si>
  <si>
    <t xml:space="preserve">F43.22 trastorno de adaptación con ansiedad </t>
  </si>
  <si>
    <t xml:space="preserve"> F43.25 Trastorno de adaptación con alteración del comportamiento</t>
  </si>
  <si>
    <t>F688 OTROS TRASTORNOS ESPECIFICADOS DE LA PERSONALIDAD Y DEL COMPORTAMIENTO EN ADULTOS</t>
  </si>
  <si>
    <t xml:space="preserve">F81.x Trastorno del aprendizaje específico </t>
  </si>
  <si>
    <t>F83X TRASTORNOS ESPECIFICOS MIXTOS DEL DESARROLLO</t>
  </si>
  <si>
    <t>F900 PERTURBACION DE LA ACTIVIDAD Y DE LA ATENCION</t>
  </si>
  <si>
    <t>F913 TRASTORNO OPOSITOR DESAFIANTE</t>
  </si>
  <si>
    <t>F988 OTROS TRAST.EMOCION.Y DE COMPORTAM. QUE APARECEN HABITUALM.EN LA NINEZ Y EN LA ADOLESC.</t>
  </si>
  <si>
    <t>G470 TRASTORNOS DEL INICIO Y DEL MANTENIMIENTO DEL SUENO (INSOMNIOS)</t>
  </si>
  <si>
    <t>R413 OTRA AMNESIA</t>
  </si>
  <si>
    <t>R457 TENSION Y ESTADO DE CHOQUE EMOCIONAL, NO ESPECIFICADO</t>
  </si>
  <si>
    <t>Z 60,9 PROBLEMA RELACIONADO CON EL ENTORNO SOCIAL NO ESPECIFICADO</t>
  </si>
  <si>
    <t>Z504 PSICOTERAPIA, NO CLASIFICADA EN OTRA PARTE</t>
  </si>
  <si>
    <t>Z553 PROBLEMAS RELACIONADOS CON EL BAJO RENDIMIENTO ESCOLAR</t>
  </si>
  <si>
    <t>Z558 OTROS PROBLEMAS RELACIONADOS CON LA EDUCACION Y LA ALFABETIZACION</t>
  </si>
  <si>
    <t>Z567 OTROS PROBLEMAS Y LOS NO ESPECIFICADOS RELACIONADOS CON EL EMPLEO</t>
  </si>
  <si>
    <t>Z61.1 Problemas relacionados con el alejamiento del hogar en la infancia</t>
  </si>
  <si>
    <t>Z613 PROBLEMAS RELACIONADOS CON EVENTOS QUE LLEVARON A LA PERDIDA DE LA AUTOESTIMA EN LA INFANCIA</t>
  </si>
  <si>
    <t>Z629 PROBLEMA NO ESPECIFICADO RELACIONADO CON LA CRIANZA DEL NIÑO</t>
  </si>
  <si>
    <t>Z63 OTROS PROBLEMAS RELACIONADOS CON EL GRUPO PRIMARIO DE APOYO, INCLUSIVE CIRCUNSTANCIAS FAMIIARES</t>
  </si>
  <si>
    <t>Z63.0 PROBLEMAS EN LA RELACIÓN ENTRE ESPOSOS O PAREJA</t>
  </si>
  <si>
    <t>Z636 PROBLEMAS RELACIONADOS CON FAMILIAR DEPENDIENTE, NECESITADO DE CUIDADO EN LA CASA</t>
  </si>
  <si>
    <t>Z653 PROBLEMAS RELACIONADOS CON OTRAS CIRCUNSTANCIAS LEGALES</t>
  </si>
  <si>
    <t>Z71.0 Persona que consulta en nombre de otra persona</t>
  </si>
  <si>
    <t>Z72.2 problemas relacionados con el uso de drogas.</t>
  </si>
  <si>
    <t>Z722 OTROS PROBLEMAS RELACIONADOS CON EL USO DE DROGAS</t>
  </si>
  <si>
    <t>Z73.3 problemas relacionados con el estrés, no clasificados en otra parte</t>
  </si>
  <si>
    <t>Z813 HISTORIA FAMILIAR DE ABUSO DE OTRAS SUSTANCIAS PSICOACTIVAS</t>
  </si>
  <si>
    <t>Z865 HISTORIA PERSONAL DE OTROS TRASTORNOS MENTALES O DEL COMPORTAMIENTO</t>
  </si>
  <si>
    <t>Z91.5 Historia personal de autolesión - autoinfligida intencionalmente</t>
  </si>
  <si>
    <t>F 41,0 Trastorno de panico (ataque de panico)</t>
  </si>
  <si>
    <t>F 43.2 Trastorno adaptativo</t>
  </si>
  <si>
    <t>F108 OTRO TRASTORNO MENTAL Y DEL COMPORTAMIENTO DEBIDO AL USO DE ALCOHOL</t>
  </si>
  <si>
    <t>F19 Trastornos mentales y del comportamiento debidos al consumo de múltiples drogas o de otras sustancias psicótropas.</t>
  </si>
  <si>
    <t>F329 Episodio depresivo no especificado</t>
  </si>
  <si>
    <t>F43.25 Estrés post traumatico con alteración mixta de las emociones y la conducta</t>
  </si>
  <si>
    <t>F919 TRASTORNO DE LA CONDUCTA, NO ESPECIFICADO</t>
  </si>
  <si>
    <t>R45 Ideación suicida</t>
  </si>
  <si>
    <t>T743 ABUSO PSICOLOGICO</t>
  </si>
  <si>
    <t>Z628 OTROS PROBLEMAS ESPECIFICADOS Y RELACIONADOS CON LA CRIANZA DEL NIÑO</t>
  </si>
  <si>
    <t>Z65.9 RELACIONADO CON CIRCUSTANCIAS PSICOSOCIALES, NO ESPECIFICADAS</t>
  </si>
  <si>
    <t>Z814 HISTORIA FAMILIAR DE ABUSO DE OTRAS SUSTANCIAS</t>
  </si>
  <si>
    <t>Z864 HISTORIA PERSONAL DE ABUSO DE SUSTANCIAS PSICOACTIVAS</t>
  </si>
  <si>
    <t>F988 Otros trastornos mentales y del comportamiento que aparecen habitualmente en la niñez y adolescencia</t>
  </si>
  <si>
    <t>F34.1 trastorno depresivo persistente</t>
  </si>
  <si>
    <t>F53.0 Trastornos mentales y del comportamiento en el puerperio leves (Depresión/Ansiedad Posparto).</t>
  </si>
  <si>
    <t>Z56.0: Desempleo, no especificado (falta de empleo).</t>
  </si>
  <si>
    <t>R03.0 - Medida de presión arterial elevada, sin diagnóstico de hipertensión</t>
  </si>
  <si>
    <t xml:space="preserve"> T74.11 Violencia física por parte del cónyuge o la pareja, sospechada</t>
  </si>
  <si>
    <t>T76.21: Abuso sexual, sospechado/presunto (aplicable tanto a adultos como a niños).</t>
  </si>
  <si>
    <t xml:space="preserve">296.89 (F31.81) — Trastorno bipolar tipo II </t>
  </si>
  <si>
    <t>Z60.0: Problemas relacionados con el ajuste a transiciones del ciclo vital</t>
  </si>
  <si>
    <t>total</t>
  </si>
  <si>
    <t>porcentaje</t>
  </si>
  <si>
    <t>JUNIO</t>
  </si>
  <si>
    <t>F43.21 Trastorno de adaptación con estado de ánimo deprimido.</t>
  </si>
  <si>
    <t>F603 TRASTORNO DE LA PERSONALIDAD EMOCIONALMENTE INESTABLE</t>
  </si>
  <si>
    <t>JULIO</t>
  </si>
  <si>
    <t>ENSANAR</t>
  </si>
  <si>
    <t>AGOSTO</t>
  </si>
  <si>
    <t>COMPENSAR</t>
  </si>
  <si>
    <t>SANIDAD MILITAR</t>
  </si>
  <si>
    <t>Y 070. otros síndromes de maltrato infligido por el esposo o pareja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</si>
</sst>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5" fontId="4" fillId="2" borderId="5" xfId="0" applyNumberFormat="1" applyFont="1" applyFill="1" applyBorder="1" applyAlignment="1">
      <alignment horizontal="center" vertical="center" wrapText="1"/>
    </xf>
    <xf numFmtId="15" fontId="4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9" fontId="0" fillId="0" borderId="1" xfId="0" applyNumberFormat="1" applyBorder="1"/>
    <xf numFmtId="1" fontId="0" fillId="0" borderId="0" xfId="0" applyNumberFormat="1"/>
    <xf numFmtId="15" fontId="4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5" fontId="2" fillId="2" borderId="2" xfId="0" applyNumberFormat="1" applyFont="1" applyFill="1" applyBorder="1" applyAlignment="1">
      <alignment horizontal="center" vertical="center" wrapText="1"/>
    </xf>
    <xf numFmtId="15" fontId="3" fillId="0" borderId="3" xfId="0" applyNumberFormat="1" applyFont="1" applyBorder="1"/>
    <xf numFmtId="15" fontId="3" fillId="0" borderId="4" xfId="0" applyNumberFormat="1" applyFont="1" applyBorder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NÚMERO DE LLAMDAS RECIBIDAS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LLAMADAS!$C$2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LLAMADAS!$B$3:$B$10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LLAMADAS!$C$3:$C$10</c:f>
              <c:numCache>
                <c:formatCode>General</c:formatCode>
                <c:ptCount val="8"/>
                <c:pt idx="0">
                  <c:v>55</c:v>
                </c:pt>
                <c:pt idx="1">
                  <c:v>154</c:v>
                </c:pt>
                <c:pt idx="2">
                  <c:v>115</c:v>
                </c:pt>
                <c:pt idx="3">
                  <c:v>130</c:v>
                </c:pt>
                <c:pt idx="4">
                  <c:v>119</c:v>
                </c:pt>
                <c:pt idx="5">
                  <c:v>101</c:v>
                </c:pt>
                <c:pt idx="6">
                  <c:v>78</c:v>
                </c:pt>
                <c:pt idx="7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6-4866-8C4D-C3A51651BF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15034288"/>
        <c:axId val="2015030544"/>
      </c:barChart>
      <c:catAx>
        <c:axId val="201503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15030544"/>
        <c:crosses val="autoZero"/>
        <c:auto val="1"/>
        <c:lblAlgn val="ctr"/>
        <c:lblOffset val="100"/>
        <c:noMultiLvlLbl val="0"/>
      </c:catAx>
      <c:valAx>
        <c:axId val="201503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15034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GRUPOS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EDAD!$C$13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EDAD!$B$14:$B$19</c:f>
              <c:strCache>
                <c:ptCount val="6"/>
                <c:pt idx="0">
                  <c:v>DE 0 A 5 AÑOS</c:v>
                </c:pt>
                <c:pt idx="1">
                  <c:v>DE 6 A 12 AÑOS</c:v>
                </c:pt>
                <c:pt idx="2">
                  <c:v>DE 13 A 18 AÑOS</c:v>
                </c:pt>
                <c:pt idx="3">
                  <c:v>DE 19 A 59 AÑOS</c:v>
                </c:pt>
                <c:pt idx="4">
                  <c:v>MAYORES DE 60 AÑOS</c:v>
                </c:pt>
                <c:pt idx="5">
                  <c:v>SIN DATOS</c:v>
                </c:pt>
              </c:strCache>
            </c:strRef>
          </c:cat>
          <c:val>
            <c:numRef>
              <c:f>EDAD!$C$14:$C$19</c:f>
              <c:numCache>
                <c:formatCode>General</c:formatCode>
                <c:ptCount val="6"/>
                <c:pt idx="0">
                  <c:v>0</c:v>
                </c:pt>
                <c:pt idx="1">
                  <c:v>39</c:v>
                </c:pt>
                <c:pt idx="2">
                  <c:v>113</c:v>
                </c:pt>
                <c:pt idx="3">
                  <c:v>571</c:v>
                </c:pt>
                <c:pt idx="4">
                  <c:v>82</c:v>
                </c:pt>
                <c:pt idx="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D4-4ED2-A273-A85C8498DE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56704720"/>
        <c:axId val="456705968"/>
      </c:barChart>
      <c:catAx>
        <c:axId val="45670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6705968"/>
        <c:crosses val="autoZero"/>
        <c:auto val="1"/>
        <c:lblAlgn val="ctr"/>
        <c:lblOffset val="100"/>
        <c:noMultiLvlLbl val="0"/>
      </c:catAx>
      <c:valAx>
        <c:axId val="45670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670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RIESGO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RIESGO!$C$11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RIESGO!$B$12:$B$14</c:f>
              <c:strCache>
                <c:ptCount val="3"/>
                <c:pt idx="0">
                  <c:v>BAJO </c:v>
                </c:pt>
                <c:pt idx="1">
                  <c:v>MEDIO</c:v>
                </c:pt>
                <c:pt idx="2">
                  <c:v>ALTO</c:v>
                </c:pt>
              </c:strCache>
            </c:strRef>
          </c:cat>
          <c:val>
            <c:numRef>
              <c:f>RIESGO!$C$12:$C$14</c:f>
              <c:numCache>
                <c:formatCode>General</c:formatCode>
                <c:ptCount val="3"/>
                <c:pt idx="0">
                  <c:v>723</c:v>
                </c:pt>
                <c:pt idx="1">
                  <c:v>89</c:v>
                </c:pt>
                <c:pt idx="2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8-4026-B321-95F2C341BA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34742512"/>
        <c:axId val="1511742192"/>
      </c:barChart>
      <c:catAx>
        <c:axId val="173474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11742192"/>
        <c:crosses val="autoZero"/>
        <c:auto val="1"/>
        <c:lblAlgn val="ctr"/>
        <c:lblOffset val="100"/>
        <c:noMultiLvlLbl val="0"/>
      </c:catAx>
      <c:valAx>
        <c:axId val="151174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34742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NIVEL DE RIESGO DISCRIMINADO POR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RIESGO!$B$4</c:f>
              <c:strCache>
                <c:ptCount val="1"/>
                <c:pt idx="0">
                  <c:v>BAJO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RIESGO!$C$3:$I$3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RIESGO!$C$4:$I$4</c:f>
              <c:numCache>
                <c:formatCode>General</c:formatCode>
                <c:ptCount val="7"/>
                <c:pt idx="0">
                  <c:v>48</c:v>
                </c:pt>
                <c:pt idx="1">
                  <c:v>147</c:v>
                </c:pt>
                <c:pt idx="2">
                  <c:v>89</c:v>
                </c:pt>
                <c:pt idx="3">
                  <c:v>112</c:v>
                </c:pt>
                <c:pt idx="4">
                  <c:v>100</c:v>
                </c:pt>
                <c:pt idx="5">
                  <c:v>88</c:v>
                </c:pt>
                <c:pt idx="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BD-47E4-BF25-5FADF0E97B11}"/>
            </c:ext>
          </c:extLst>
        </c:ser>
        <c:ser>
          <c:idx val="1"/>
          <c:order val="1"/>
          <c:tx>
            <c:strRef>
              <c:f>RIESGO!$B$5</c:f>
              <c:strCache>
                <c:ptCount val="1"/>
                <c:pt idx="0">
                  <c:v>MEDIO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RIESGO!$C$3:$I$3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RIESGO!$C$5:$I$5</c:f>
              <c:numCache>
                <c:formatCode>General</c:formatCode>
                <c:ptCount val="7"/>
                <c:pt idx="0">
                  <c:v>7</c:v>
                </c:pt>
                <c:pt idx="1">
                  <c:v>6</c:v>
                </c:pt>
                <c:pt idx="2">
                  <c:v>16</c:v>
                </c:pt>
                <c:pt idx="3">
                  <c:v>12</c:v>
                </c:pt>
                <c:pt idx="4">
                  <c:v>12</c:v>
                </c:pt>
                <c:pt idx="5">
                  <c:v>7</c:v>
                </c:pt>
                <c:pt idx="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BD-47E4-BF25-5FADF0E97B11}"/>
            </c:ext>
          </c:extLst>
        </c:ser>
        <c:ser>
          <c:idx val="2"/>
          <c:order val="2"/>
          <c:tx>
            <c:strRef>
              <c:f>RIESGO!$B$6</c:f>
              <c:strCache>
                <c:ptCount val="1"/>
                <c:pt idx="0">
                  <c:v>ALTO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RIESGO!$C$3:$I$3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RIESGO!$C$6:$I$6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10</c:v>
                </c:pt>
                <c:pt idx="3">
                  <c:v>6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BD-47E4-BF25-5FADF0E97B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67154672"/>
        <c:axId val="467155088"/>
      </c:barChart>
      <c:catAx>
        <c:axId val="46715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7155088"/>
        <c:crosses val="autoZero"/>
        <c:auto val="1"/>
        <c:lblAlgn val="ctr"/>
        <c:lblOffset val="100"/>
        <c:noMultiLvlLbl val="0"/>
      </c:catAx>
      <c:valAx>
        <c:axId val="46715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7154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GÉNERO!$C$12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GÉNERO!$B$13:$B$15</c:f>
              <c:strCache>
                <c:ptCount val="3"/>
                <c:pt idx="0">
                  <c:v>MASCULINO</c:v>
                </c:pt>
                <c:pt idx="1">
                  <c:v>FEMENINO</c:v>
                </c:pt>
                <c:pt idx="2">
                  <c:v>OTRO</c:v>
                </c:pt>
              </c:strCache>
            </c:strRef>
          </c:cat>
          <c:val>
            <c:numRef>
              <c:f>GÉNERO!$C$13:$C$15</c:f>
              <c:numCache>
                <c:formatCode>General</c:formatCode>
                <c:ptCount val="3"/>
                <c:pt idx="0">
                  <c:v>260</c:v>
                </c:pt>
                <c:pt idx="1">
                  <c:v>491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D-4EDB-B5C1-1C72EB789A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16633760"/>
        <c:axId val="1416631680"/>
      </c:barChart>
      <c:catAx>
        <c:axId val="141663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6631680"/>
        <c:crosses val="autoZero"/>
        <c:auto val="1"/>
        <c:lblAlgn val="ctr"/>
        <c:lblOffset val="100"/>
        <c:noMultiLvlLbl val="0"/>
      </c:catAx>
      <c:valAx>
        <c:axId val="141663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6633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ZONA!$C$14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ZONA!$B$16:$B$19</c:f>
              <c:strCache>
                <c:ptCount val="1"/>
                <c:pt idx="0">
                  <c:v>RURAL</c:v>
                </c:pt>
              </c:strCache>
            </c:strRef>
          </c:cat>
          <c:val>
            <c:numRef>
              <c:f>ZONA!$C$15:$C$16</c:f>
              <c:numCache>
                <c:formatCode>General</c:formatCode>
                <c:ptCount val="2"/>
                <c:pt idx="0">
                  <c:v>827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A-470E-A8CD-E5B3F459E2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25087312"/>
        <c:axId val="1714029040"/>
      </c:barChart>
      <c:catAx>
        <c:axId val="172508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14029040"/>
        <c:crosses val="autoZero"/>
        <c:auto val="1"/>
        <c:lblAlgn val="ctr"/>
        <c:lblOffset val="100"/>
        <c:noMultiLvlLbl val="0"/>
      </c:catAx>
      <c:valAx>
        <c:axId val="171402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25087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ZONA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ZONA!$B$15:$B$16</c:f>
              <c:strCache>
                <c:ptCount val="2"/>
                <c:pt idx="0">
                  <c:v>URBANA</c:v>
                </c:pt>
                <c:pt idx="1">
                  <c:v>RURAL</c:v>
                </c:pt>
              </c:strCache>
            </c:strRef>
          </c:cat>
          <c:val>
            <c:numRef>
              <c:f>ZONA!$C$15:$C$16</c:f>
              <c:numCache>
                <c:formatCode>General</c:formatCode>
                <c:ptCount val="2"/>
                <c:pt idx="0">
                  <c:v>827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9-4926-8D2D-1D20D849B6A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5546671"/>
        <c:axId val="1760974255"/>
      </c:barChart>
      <c:catAx>
        <c:axId val="139554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0974255"/>
        <c:crosses val="autoZero"/>
        <c:auto val="1"/>
        <c:lblAlgn val="ctr"/>
        <c:lblOffset val="100"/>
        <c:noMultiLvlLbl val="0"/>
      </c:catAx>
      <c:valAx>
        <c:axId val="1760974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554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'POBLACIÓN DIFERENCIAL'!$C$18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'POBLACIÓN DIFERENCIAL'!$D$17:$J$17</c:f>
              <c:strCache>
                <c:ptCount val="7"/>
                <c:pt idx="0">
                  <c:v>Mujer Cabeza familia</c:v>
                </c:pt>
                <c:pt idx="1">
                  <c:v> Discapacidad </c:v>
                </c:pt>
                <c:pt idx="2">
                  <c:v>LGTBI</c:v>
                </c:pt>
                <c:pt idx="3">
                  <c:v>Violencia Sexual</c:v>
                </c:pt>
                <c:pt idx="4">
                  <c:v>Violencia Intrafamiliar</c:v>
                </c:pt>
                <c:pt idx="5">
                  <c:v>Violencia Fisica</c:v>
                </c:pt>
                <c:pt idx="6">
                  <c:v>Otros</c:v>
                </c:pt>
              </c:strCache>
            </c:strRef>
          </c:cat>
          <c:val>
            <c:numRef>
              <c:f>'POBLACIÓN DIFERENCIAL'!$D$18:$J$18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71AF-40A8-8AC3-EEF5C2EF2A8F}"/>
            </c:ext>
          </c:extLst>
        </c:ser>
        <c:ser>
          <c:idx val="1"/>
          <c:order val="1"/>
          <c:tx>
            <c:strRef>
              <c:f>'POBLACIÓN DIFERENCIAL'!$C$19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'POBLACIÓN DIFERENCIAL'!$D$17:$J$17</c:f>
              <c:strCache>
                <c:ptCount val="7"/>
                <c:pt idx="0">
                  <c:v>Mujer Cabeza familia</c:v>
                </c:pt>
                <c:pt idx="1">
                  <c:v> Discapacidad </c:v>
                </c:pt>
                <c:pt idx="2">
                  <c:v>LGTBI</c:v>
                </c:pt>
                <c:pt idx="3">
                  <c:v>Violencia Sexual</c:v>
                </c:pt>
                <c:pt idx="4">
                  <c:v>Violencia Intrafamiliar</c:v>
                </c:pt>
                <c:pt idx="5">
                  <c:v>Violencia Fisica</c:v>
                </c:pt>
                <c:pt idx="6">
                  <c:v>Otros</c:v>
                </c:pt>
              </c:strCache>
            </c:strRef>
          </c:cat>
          <c:val>
            <c:numRef>
              <c:f>'POBLACIÓN DIFERENCIAL'!$D$19:$J$19</c:f>
              <c:numCache>
                <c:formatCode>General</c:formatCode>
                <c:ptCount val="7"/>
                <c:pt idx="0">
                  <c:v>1</c:v>
                </c:pt>
                <c:pt idx="4">
                  <c:v>1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F-40A8-8AC3-EEF5C2EF2A8F}"/>
            </c:ext>
          </c:extLst>
        </c:ser>
        <c:ser>
          <c:idx val="2"/>
          <c:order val="2"/>
          <c:tx>
            <c:strRef>
              <c:f>'POBLACIÓN DIFERENCIAL'!$C$20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'POBLACIÓN DIFERENCIAL'!$D$17:$J$17</c:f>
              <c:strCache>
                <c:ptCount val="7"/>
                <c:pt idx="0">
                  <c:v>Mujer Cabeza familia</c:v>
                </c:pt>
                <c:pt idx="1">
                  <c:v> Discapacidad </c:v>
                </c:pt>
                <c:pt idx="2">
                  <c:v>LGTBI</c:v>
                </c:pt>
                <c:pt idx="3">
                  <c:v>Violencia Sexual</c:v>
                </c:pt>
                <c:pt idx="4">
                  <c:v>Violencia Intrafamiliar</c:v>
                </c:pt>
                <c:pt idx="5">
                  <c:v>Violencia Fisica</c:v>
                </c:pt>
                <c:pt idx="6">
                  <c:v>Otros</c:v>
                </c:pt>
              </c:strCache>
            </c:strRef>
          </c:cat>
          <c:val>
            <c:numRef>
              <c:f>'POBLACIÓN DIFERENCIAL'!$D$20:$J$20</c:f>
              <c:numCache>
                <c:formatCode>General</c:formatCode>
                <c:ptCount val="7"/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F-40A8-8AC3-EEF5C2EF2A8F}"/>
            </c:ext>
          </c:extLst>
        </c:ser>
        <c:ser>
          <c:idx val="3"/>
          <c:order val="3"/>
          <c:tx>
            <c:strRef>
              <c:f>'POBLACIÓN DIFERENCIAL'!$C$21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'POBLACIÓN DIFERENCIAL'!$D$17:$J$17</c:f>
              <c:strCache>
                <c:ptCount val="7"/>
                <c:pt idx="0">
                  <c:v>Mujer Cabeza familia</c:v>
                </c:pt>
                <c:pt idx="1">
                  <c:v> Discapacidad </c:v>
                </c:pt>
                <c:pt idx="2">
                  <c:v>LGTBI</c:v>
                </c:pt>
                <c:pt idx="3">
                  <c:v>Violencia Sexual</c:v>
                </c:pt>
                <c:pt idx="4">
                  <c:v>Violencia Intrafamiliar</c:v>
                </c:pt>
                <c:pt idx="5">
                  <c:v>Violencia Fisica</c:v>
                </c:pt>
                <c:pt idx="6">
                  <c:v>Otros</c:v>
                </c:pt>
              </c:strCache>
            </c:strRef>
          </c:cat>
          <c:val>
            <c:numRef>
              <c:f>'POBLACIÓN DIFERENCIAL'!$D$21:$J$21</c:f>
              <c:numCache>
                <c:formatCode>General</c:formatCode>
                <c:ptCount val="7"/>
                <c:pt idx="2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AF-40A8-8AC3-EEF5C2EF2A8F}"/>
            </c:ext>
          </c:extLst>
        </c:ser>
        <c:ser>
          <c:idx val="4"/>
          <c:order val="4"/>
          <c:tx>
            <c:strRef>
              <c:f>'POBLACIÓN DIFERENCIAL'!$C$22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'POBLACIÓN DIFERENCIAL'!$D$17:$J$17</c:f>
              <c:strCache>
                <c:ptCount val="7"/>
                <c:pt idx="0">
                  <c:v>Mujer Cabeza familia</c:v>
                </c:pt>
                <c:pt idx="1">
                  <c:v> Discapacidad </c:v>
                </c:pt>
                <c:pt idx="2">
                  <c:v>LGTBI</c:v>
                </c:pt>
                <c:pt idx="3">
                  <c:v>Violencia Sexual</c:v>
                </c:pt>
                <c:pt idx="4">
                  <c:v>Violencia Intrafamiliar</c:v>
                </c:pt>
                <c:pt idx="5">
                  <c:v>Violencia Fisica</c:v>
                </c:pt>
                <c:pt idx="6">
                  <c:v>Otros</c:v>
                </c:pt>
              </c:strCache>
            </c:strRef>
          </c:cat>
          <c:val>
            <c:numRef>
              <c:f>'POBLACIÓN DIFERENCIAL'!$D$22:$J$22</c:f>
              <c:numCache>
                <c:formatCode>General</c:formatCode>
                <c:ptCount val="7"/>
                <c:pt idx="2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AF-40A8-8AC3-EEF5C2EF2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0334991"/>
        <c:axId val="750332911"/>
      </c:barChart>
      <c:catAx>
        <c:axId val="75033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50332911"/>
        <c:crosses val="autoZero"/>
        <c:auto val="1"/>
        <c:lblAlgn val="ctr"/>
        <c:lblOffset val="100"/>
        <c:noMultiLvlLbl val="0"/>
      </c:catAx>
      <c:valAx>
        <c:axId val="75033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50334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E.P.S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EPS!$C$21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EPS!$B$22:$B$31</c:f>
              <c:strCache>
                <c:ptCount val="10"/>
                <c:pt idx="0">
                  <c:v>NUEVA EPS</c:v>
                </c:pt>
                <c:pt idx="1">
                  <c:v>SALUD TOTAL</c:v>
                </c:pt>
                <c:pt idx="2">
                  <c:v>SANITAS</c:v>
                </c:pt>
                <c:pt idx="3">
                  <c:v>SAVIA SALUD</c:v>
                </c:pt>
                <c:pt idx="4">
                  <c:v>SURA</c:v>
                </c:pt>
                <c:pt idx="5">
                  <c:v>FOMAG</c:v>
                </c:pt>
                <c:pt idx="6">
                  <c:v>FAMISANAR</c:v>
                </c:pt>
                <c:pt idx="7">
                  <c:v>VIVA</c:v>
                </c:pt>
                <c:pt idx="8">
                  <c:v>SIN AFILICION</c:v>
                </c:pt>
                <c:pt idx="9">
                  <c:v>SIN DATO</c:v>
                </c:pt>
              </c:strCache>
            </c:strRef>
          </c:cat>
          <c:val>
            <c:numRef>
              <c:f>EPS!$C$22:$C$31</c:f>
              <c:numCache>
                <c:formatCode>General</c:formatCode>
                <c:ptCount val="10"/>
                <c:pt idx="0">
                  <c:v>88</c:v>
                </c:pt>
                <c:pt idx="1">
                  <c:v>65</c:v>
                </c:pt>
                <c:pt idx="2">
                  <c:v>21</c:v>
                </c:pt>
                <c:pt idx="3">
                  <c:v>105</c:v>
                </c:pt>
                <c:pt idx="4">
                  <c:v>511</c:v>
                </c:pt>
                <c:pt idx="5">
                  <c:v>5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D-452B-B7F5-A446712082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94046896"/>
        <c:axId val="1494047728"/>
      </c:barChart>
      <c:catAx>
        <c:axId val="149404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94047728"/>
        <c:crosses val="autoZero"/>
        <c:auto val="1"/>
        <c:lblAlgn val="ctr"/>
        <c:lblOffset val="100"/>
        <c:noMultiLvlLbl val="0"/>
      </c:catAx>
      <c:valAx>
        <c:axId val="1494047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94046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ACTIVACION</a:t>
            </a:r>
            <a:r>
              <a:rPr lang="es-CO" baseline="0"/>
              <a:t> DE RUTA MUNICIPAL POR MES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'RUTAS ACTIVADAS'!$B$4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'RUTAS ACTIVADAS'!$C$3:$J$3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'RUTAS ACTIVADAS'!$C$4:$J$4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5</c:v>
                </c:pt>
                <c:pt idx="6">
                  <c:v>5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C1-421C-B7CA-F76EB7F60CA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7868895"/>
        <c:axId val="1397869727"/>
      </c:barChart>
      <c:catAx>
        <c:axId val="139786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7869727"/>
        <c:crosses val="autoZero"/>
        <c:auto val="1"/>
        <c:lblAlgn val="ctr"/>
        <c:lblOffset val="100"/>
        <c:noMultiLvlLbl val="0"/>
      </c:catAx>
      <c:valAx>
        <c:axId val="1397869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786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HIPOTESIS DIAGNOSTICA</a:t>
            </a:r>
            <a:r>
              <a:rPr lang="es-CO" baseline="0"/>
              <a:t> CLASIFICATORIA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'ORDEN HIPOTESIS'!$C$2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'ORDEN HIPOTESIS'!$B$3:$B$11</c:f>
              <c:strCache>
                <c:ptCount val="9"/>
                <c:pt idx="0">
                  <c:v>R458 OTROS SÍNTOMAS Y SIGNOS QUE INVOLUCRAN EL ESTADO EMOCIONAL</c:v>
                </c:pt>
                <c:pt idx="1">
                  <c:v>Z 719 CONSULTA NO ESPECIFICADA </c:v>
                </c:pt>
                <c:pt idx="2">
                  <c:v>Z71.0 Persona que consulta en nombre de otra persona</c:v>
                </c:pt>
                <c:pt idx="3">
                  <c:v>Z504 PSICOTERAPIA, NO CLASIFICADA EN OTRA PARTE</c:v>
                </c:pt>
                <c:pt idx="4">
                  <c:v>R45 Ideación suicida</c:v>
                </c:pt>
                <c:pt idx="5">
                  <c:v>Z63 OTROS PROBLEMAS RELACIONADOS CON EL GRUPO PRIMARIO DE APOYO, INCLUSIVE CIRCUNSTANCIAS FAMILIARES</c:v>
                </c:pt>
                <c:pt idx="6">
                  <c:v>Z635 PROBLEMAS RELACIONADOS CON LA RUPTURA FAMILIAR POR SEPARACIÓN O DIVORCIO</c:v>
                </c:pt>
                <c:pt idx="7">
                  <c:v>F412 TRASTORNO MIXTO DE ANSIEDAD Y DEPRESIÓN</c:v>
                </c:pt>
                <c:pt idx="8">
                  <c:v>F41 OTROS TRASTORNOS DE ANSIEDAD / PÁNICO</c:v>
                </c:pt>
              </c:strCache>
            </c:strRef>
          </c:cat>
          <c:val>
            <c:numRef>
              <c:f>'ORDEN HIPOTESIS'!$C$3:$C$11</c:f>
              <c:numCache>
                <c:formatCode>General</c:formatCode>
                <c:ptCount val="9"/>
                <c:pt idx="0">
                  <c:v>154</c:v>
                </c:pt>
                <c:pt idx="1">
                  <c:v>144</c:v>
                </c:pt>
                <c:pt idx="2">
                  <c:v>83</c:v>
                </c:pt>
                <c:pt idx="3">
                  <c:v>39</c:v>
                </c:pt>
                <c:pt idx="4">
                  <c:v>40</c:v>
                </c:pt>
                <c:pt idx="5">
                  <c:v>42</c:v>
                </c:pt>
                <c:pt idx="6">
                  <c:v>39</c:v>
                </c:pt>
                <c:pt idx="7">
                  <c:v>42</c:v>
                </c:pt>
                <c:pt idx="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8-4F88-902F-7E94A4099A0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7875135"/>
        <c:axId val="1397862239"/>
      </c:barChart>
      <c:catAx>
        <c:axId val="1397875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7862239"/>
        <c:crosses val="autoZero"/>
        <c:auto val="1"/>
        <c:lblAlgn val="ctr"/>
        <c:lblOffset val="100"/>
        <c:noMultiLvlLbl val="0"/>
      </c:catAx>
      <c:valAx>
        <c:axId val="1397862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7875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0" i="0" baseline="0">
                <a:effectLst/>
              </a:rPr>
              <a:t>HIPÓTESIS DIAGNÓSTICA CLASIFICATORIA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/>
          </a:p>
        </c:rich>
      </c:tx>
      <c:layout>
        <c:manualLayout>
          <c:xMode val="edge"/>
          <c:yMode val="edge"/>
          <c:x val="0.16378247378657954"/>
          <c:y val="3.09043187783345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'HIPOTESIS ENERO-JULIO'!$B$2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'HIPOTESIS ENERO-JULIO'!$A$3:$A$11</c:f>
              <c:strCache>
                <c:ptCount val="9"/>
                <c:pt idx="0">
                  <c:v>Z 719 CONSULTA NO ESPECIFICADA </c:v>
                </c:pt>
                <c:pt idx="1">
                  <c:v>R458 OTROS SÍNTOMAS Y SIGNOS QUE INVOLUCRAN EL ESTADO EMOCIONAL</c:v>
                </c:pt>
                <c:pt idx="2">
                  <c:v>Z71.0 Persona que consulta en nombre de otra persona</c:v>
                </c:pt>
                <c:pt idx="3">
                  <c:v>Z63 OTROS PROBLEMAS RELACIONADOS CON EL GRUPO PRIMARIO DE APOYO, INCLUSIVE CIRCUNSTANCIAS FAMILIARES</c:v>
                </c:pt>
                <c:pt idx="4">
                  <c:v>R45 Ideación suicida</c:v>
                </c:pt>
                <c:pt idx="5">
                  <c:v>Z635 PROBLEMAS RELACIONADOS CON LA RUPTURA FAMILIAR POR SEPARACIÓN O DIVORCIO</c:v>
                </c:pt>
                <c:pt idx="6">
                  <c:v>Z504 PSICOTERAPIA, NO CLASIFICADA EN OTRA PARTE</c:v>
                </c:pt>
                <c:pt idx="7">
                  <c:v>F412 TRASTORNO MIXTO DE ANSIEDAD Y DEPRESIÓN</c:v>
                </c:pt>
                <c:pt idx="8">
                  <c:v>F41 OTROS TRASTORNOS DE ANSIEDAD / PÁNICO</c:v>
                </c:pt>
              </c:strCache>
            </c:strRef>
          </c:cat>
          <c:val>
            <c:numRef>
              <c:f>'HIPOTESIS ENERO-JULIO'!$B$3:$B$11</c:f>
              <c:numCache>
                <c:formatCode>General</c:formatCode>
                <c:ptCount val="9"/>
                <c:pt idx="0">
                  <c:v>131</c:v>
                </c:pt>
                <c:pt idx="1">
                  <c:v>112</c:v>
                </c:pt>
                <c:pt idx="2">
                  <c:v>48</c:v>
                </c:pt>
                <c:pt idx="3">
                  <c:v>33</c:v>
                </c:pt>
                <c:pt idx="4">
                  <c:v>30</c:v>
                </c:pt>
                <c:pt idx="5">
                  <c:v>29</c:v>
                </c:pt>
                <c:pt idx="6">
                  <c:v>26</c:v>
                </c:pt>
                <c:pt idx="7">
                  <c:v>23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9E-4A09-9F8A-FEA566EEBF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68690175"/>
        <c:axId val="16303087"/>
      </c:barChart>
      <c:catAx>
        <c:axId val="86869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303087"/>
        <c:crosses val="autoZero"/>
        <c:auto val="1"/>
        <c:lblAlgn val="ctr"/>
        <c:lblOffset val="100"/>
        <c:noMultiLvlLbl val="0"/>
      </c:catAx>
      <c:valAx>
        <c:axId val="1630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68690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800" b="0" i="0" baseline="0">
                <a:effectLst/>
              </a:rPr>
              <a:t>HIPÓTESIS DIAGNÓSTICA CLASIFICATORIA</a:t>
            </a: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'HIPOTESIS SEP'!$C$2:$C$10</c:f>
              <c:strCache>
                <c:ptCount val="9"/>
                <c:pt idx="0">
                  <c:v>Z 719 CONSULTA NO ESPECIFICADA </c:v>
                </c:pt>
                <c:pt idx="1">
                  <c:v>R458 OTROS SÍNTOMAS Y SIGNOS QUE INVOLUCRAN EL ESTADO EMOCIONAL</c:v>
                </c:pt>
                <c:pt idx="2">
                  <c:v>Z71.0 Persona que consulta en nombre de otra persona</c:v>
                </c:pt>
                <c:pt idx="3">
                  <c:v>Z63 OTROS PROBLEMAS RELACIONADOS CON EL GRUPO PRIMARIO DE APOYO, INCLUSIVE CIRCUNSTANCIAS FAMILIARES</c:v>
                </c:pt>
                <c:pt idx="4">
                  <c:v>R45 Ideación suicida</c:v>
                </c:pt>
                <c:pt idx="5">
                  <c:v>Z635 PROBLEMAS RELACIONADOS CON LA RUPTURA FAMILIAR POR SEPARACIÓN O DIVORCIO</c:v>
                </c:pt>
                <c:pt idx="6">
                  <c:v>Z504 PSICOTERAPIA, NO CLASIFICADA EN OTRA PARTE</c:v>
                </c:pt>
                <c:pt idx="7">
                  <c:v>F412 TRASTORNO MIXTO DE ANSIEDAD Y DEPRESIÓN</c:v>
                </c:pt>
                <c:pt idx="8">
                  <c:v>F41 OTROS TRASTORNOS DE ANSIEDAD / PÁNICO</c:v>
                </c:pt>
              </c:strCache>
            </c:strRef>
          </c:cat>
          <c:val>
            <c:numRef>
              <c:f>'HIPOTESIS SEP'!$D$2:$D$10</c:f>
              <c:numCache>
                <c:formatCode>General</c:formatCode>
                <c:ptCount val="9"/>
                <c:pt idx="0">
                  <c:v>131</c:v>
                </c:pt>
                <c:pt idx="1">
                  <c:v>112</c:v>
                </c:pt>
                <c:pt idx="2">
                  <c:v>48</c:v>
                </c:pt>
                <c:pt idx="3">
                  <c:v>33</c:v>
                </c:pt>
                <c:pt idx="4">
                  <c:v>30</c:v>
                </c:pt>
                <c:pt idx="5">
                  <c:v>29</c:v>
                </c:pt>
                <c:pt idx="6">
                  <c:v>26</c:v>
                </c:pt>
                <c:pt idx="7">
                  <c:v>23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5-48F3-AEBF-1565F815C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4676688"/>
        <c:axId val="1454676272"/>
      </c:barChart>
      <c:catAx>
        <c:axId val="145467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54676272"/>
        <c:crosses val="autoZero"/>
        <c:auto val="1"/>
        <c:lblAlgn val="ctr"/>
        <c:lblOffset val="100"/>
        <c:noMultiLvlLbl val="0"/>
      </c:catAx>
      <c:valAx>
        <c:axId val="145467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54676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'HIPOTESIS AGOSTO'!$B$1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'HIPOTESIS AGOSTO'!$A$2:$A$11</c:f>
              <c:strCache>
                <c:ptCount val="10"/>
                <c:pt idx="0">
                  <c:v>R458 OTROS SÍNTOMAS Y SIGNOS QUE INVOLUCRAN EL ESTADO EMOCIONAL</c:v>
                </c:pt>
                <c:pt idx="1">
                  <c:v>Z 719 CONSULTA NO ESPECIFICADA </c:v>
                </c:pt>
                <c:pt idx="2">
                  <c:v>Z71.0 Persona que consulta en nombre de otra persona</c:v>
                </c:pt>
                <c:pt idx="3">
                  <c:v>Z63 OTROS PROBLEMAS RELACIONADOS CON EL GRUPO PRIMARIO DE APOYO, INCLUSIVE CIRCUNSTANCIAS FAMILIARES</c:v>
                </c:pt>
                <c:pt idx="4">
                  <c:v>F412 TRASTORNO MIXTO DE ANSIEDAD Y DEPRESIÓN</c:v>
                </c:pt>
                <c:pt idx="5">
                  <c:v>R45 Ideación suicida</c:v>
                </c:pt>
                <c:pt idx="6">
                  <c:v>Z504 PSICOTERAPIA, NO CLASIFICADA EN OTRA PARTE</c:v>
                </c:pt>
                <c:pt idx="7">
                  <c:v>Z635 PROBLEMAS RELACIONADOS CON LA RUPTURA FAMILIAR POR SEPARACIÓN O DIVORCIO</c:v>
                </c:pt>
                <c:pt idx="8">
                  <c:v>F41 OTROS TRASTORNOS DE ANSIEDAD / PÁNICO</c:v>
                </c:pt>
                <c:pt idx="9">
                  <c:v>Z634 PROBLEMAS RELACIONADOS CON LA DESAPARICION O MUERTE DE UN MIEMBRO DE LA FAMILIA</c:v>
                </c:pt>
              </c:strCache>
            </c:strRef>
          </c:cat>
          <c:val>
            <c:numRef>
              <c:f>'HIPOTESIS AGOSTO'!$B$2:$B$11</c:f>
              <c:numCache>
                <c:formatCode>General</c:formatCode>
                <c:ptCount val="10"/>
                <c:pt idx="0">
                  <c:v>154</c:v>
                </c:pt>
                <c:pt idx="1">
                  <c:v>144</c:v>
                </c:pt>
                <c:pt idx="2">
                  <c:v>83</c:v>
                </c:pt>
                <c:pt idx="3">
                  <c:v>42</c:v>
                </c:pt>
                <c:pt idx="4">
                  <c:v>42</c:v>
                </c:pt>
                <c:pt idx="5">
                  <c:v>40</c:v>
                </c:pt>
                <c:pt idx="6">
                  <c:v>39</c:v>
                </c:pt>
                <c:pt idx="7">
                  <c:v>39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F2-4EB1-887A-3C0DDA134E2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2182144"/>
        <c:axId val="202179648"/>
      </c:barChart>
      <c:catAx>
        <c:axId val="20218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2179648"/>
        <c:crosses val="autoZero"/>
        <c:auto val="1"/>
        <c:lblAlgn val="ctr"/>
        <c:lblOffset val="100"/>
        <c:noMultiLvlLbl val="0"/>
      </c:catAx>
      <c:valAx>
        <c:axId val="2021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2182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1</xdr:row>
      <xdr:rowOff>0</xdr:rowOff>
    </xdr:from>
    <xdr:to>
      <xdr:col>12</xdr:col>
      <xdr:colOff>666750</xdr:colOff>
      <xdr:row>18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6EDDB94-5F5E-4A03-94D2-39F8341367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528637</xdr:colOff>
      <xdr:row>12</xdr:row>
      <xdr:rowOff>28575</xdr:rowOff>
    </xdr:from>
    <xdr:to>
      <xdr:col>15</xdr:col>
      <xdr:colOff>128587</xdr:colOff>
      <xdr:row>26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EEF4230-85F5-4B55-AC89-F5C0467590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204787</xdr:colOff>
      <xdr:row>15</xdr:row>
      <xdr:rowOff>180975</xdr:rowOff>
    </xdr:from>
    <xdr:to>
      <xdr:col>13</xdr:col>
      <xdr:colOff>204787</xdr:colOff>
      <xdr:row>30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B5D33FE-C75F-4F43-9153-5FE3171973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109537</xdr:colOff>
      <xdr:row>0</xdr:row>
      <xdr:rowOff>123825</xdr:rowOff>
    </xdr:from>
    <xdr:to>
      <xdr:col>19</xdr:col>
      <xdr:colOff>109537</xdr:colOff>
      <xdr:row>15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525F91-3600-41B8-98DA-CE7A802E5D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185737</xdr:colOff>
      <xdr:row>9</xdr:row>
      <xdr:rowOff>171450</xdr:rowOff>
    </xdr:from>
    <xdr:to>
      <xdr:col>16</xdr:col>
      <xdr:colOff>185737</xdr:colOff>
      <xdr:row>24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B28A13B-1F20-4BBB-AC83-FEE58FA992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700087</xdr:colOff>
      <xdr:row>9</xdr:row>
      <xdr:rowOff>171450</xdr:rowOff>
    </xdr:from>
    <xdr:to>
      <xdr:col>15</xdr:col>
      <xdr:colOff>700087</xdr:colOff>
      <xdr:row>24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4C47BAB-31D9-4FAB-AD71-AE333B71C8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700087</xdr:colOff>
      <xdr:row>9</xdr:row>
      <xdr:rowOff>76200</xdr:rowOff>
    </xdr:from>
    <xdr:to>
      <xdr:col>15</xdr:col>
      <xdr:colOff>700087</xdr:colOff>
      <xdr:row>23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93C43B-CE9C-4C1D-ABB1-0974AA6C0C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15</xdr:row>
      <xdr:rowOff>85725</xdr:rowOff>
    </xdr:from>
    <xdr:to>
      <xdr:col>18</xdr:col>
      <xdr:colOff>85725</xdr:colOff>
      <xdr:row>28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E7DE289-3CBF-4522-9D56-3FE6BD56FB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538162</xdr:colOff>
      <xdr:row>18</xdr:row>
      <xdr:rowOff>114300</xdr:rowOff>
    </xdr:from>
    <xdr:to>
      <xdr:col>14</xdr:col>
      <xdr:colOff>538162</xdr:colOff>
      <xdr:row>33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7A0BE78-62A3-4772-93EC-084D192613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466725</xdr:colOff>
      <xdr:row>2</xdr:row>
      <xdr:rowOff>85725</xdr:rowOff>
    </xdr:from>
    <xdr:to>
      <xdr:col>17</xdr:col>
      <xdr:colOff>466725</xdr:colOff>
      <xdr:row>16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A45484-273C-48AF-9E42-5A9AEE29BD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35</xdr:row>
      <xdr:rowOff>9525</xdr:rowOff>
    </xdr:from>
    <xdr:to>
      <xdr:col>19</xdr:col>
      <xdr:colOff>438150</xdr:colOff>
      <xdr:row>49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912A02-4B74-4391-80AC-6F283ACE6A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757236</xdr:colOff>
      <xdr:row>9</xdr:row>
      <xdr:rowOff>114300</xdr:rowOff>
    </xdr:from>
    <xdr:to>
      <xdr:col>10</xdr:col>
      <xdr:colOff>742949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DC7F063-08AA-4326-A00B-5BE86795A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9</xdr:row>
      <xdr:rowOff>161925</xdr:rowOff>
    </xdr:from>
    <xdr:to>
      <xdr:col>12</xdr:col>
      <xdr:colOff>542924</xdr:colOff>
      <xdr:row>25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9620DA-3975-487C-A916-857CD41C7B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176211</xdr:colOff>
      <xdr:row>6</xdr:row>
      <xdr:rowOff>57149</xdr:rowOff>
    </xdr:from>
    <xdr:to>
      <xdr:col>10</xdr:col>
      <xdr:colOff>47624</xdr:colOff>
      <xdr:row>22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4A8D39D-D5AD-4BD8-9ED7-9EF99CC56C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4BBE-1E54-472A-9D87-F172993CBB4F}">
  <dimension ref="B2:F11"/>
  <sheetViews>
    <sheetView workbookViewId="0">
      <selection activeCell="B2" sqref="B2:F11"/>
    </sheetView>
  </sheetViews>
  <sheetFormatPr baseColWidth="10" defaultRowHeight="15" x14ac:dyDescent="0.25"/>
  <cols>
    <col min="2" max="2" width="33.42578125" customWidth="1"/>
  </cols>
  <sheetData>
    <row r="2" spans="2:6" x14ac:dyDescent="0.25">
      <c r="B2" s="1" t="s">
        <v>0</v>
      </c>
      <c r="C2" s="1"/>
      <c r="D2" s="1"/>
      <c r="E2" s="1"/>
      <c r="F2" s="1" t="s">
        <v>43</v>
      </c>
    </row>
    <row r="3" spans="2:6" x14ac:dyDescent="0.25">
      <c r="B3" s="1" t="s">
        <v>1</v>
      </c>
      <c r="C3" s="1">
        <v>55</v>
      </c>
      <c r="D3" s="5">
        <v>0.1</v>
      </c>
      <c r="E3" s="4">
        <v>0.1</v>
      </c>
      <c r="F3" s="4">
        <f>C3*100/850</f>
        <v>6.4705882352941178</v>
      </c>
    </row>
    <row r="4" spans="2:6" x14ac:dyDescent="0.25">
      <c r="B4" s="1" t="s">
        <v>2</v>
      </c>
      <c r="C4" s="1">
        <v>154</v>
      </c>
      <c r="D4" s="5">
        <v>0.27</v>
      </c>
      <c r="E4" s="4">
        <v>26.876090750436301</v>
      </c>
      <c r="F4" s="4">
        <f t="shared" ref="F4:F10" si="0">C4*100/850</f>
        <v>18.117647058823529</v>
      </c>
    </row>
    <row r="5" spans="2:6" x14ac:dyDescent="0.25">
      <c r="B5" s="1" t="s">
        <v>3</v>
      </c>
      <c r="C5" s="1">
        <v>115</v>
      </c>
      <c r="D5" s="5">
        <v>0.2</v>
      </c>
      <c r="E5" s="4">
        <v>20.069808027923212</v>
      </c>
      <c r="F5" s="4">
        <f t="shared" si="0"/>
        <v>13.529411764705882</v>
      </c>
    </row>
    <row r="6" spans="2:6" x14ac:dyDescent="0.25">
      <c r="B6" s="1" t="s">
        <v>4</v>
      </c>
      <c r="C6" s="1">
        <v>130</v>
      </c>
      <c r="D6" s="5">
        <v>0.23</v>
      </c>
      <c r="E6" s="4">
        <v>22.687609075043628</v>
      </c>
      <c r="F6" s="4">
        <f t="shared" si="0"/>
        <v>15.294117647058824</v>
      </c>
    </row>
    <row r="7" spans="2:6" x14ac:dyDescent="0.25">
      <c r="B7" s="1" t="s">
        <v>5</v>
      </c>
      <c r="C7" s="1">
        <v>119</v>
      </c>
      <c r="D7" s="5">
        <v>0.21</v>
      </c>
      <c r="E7" s="4">
        <v>20.767888307155324</v>
      </c>
      <c r="F7" s="4">
        <f t="shared" si="0"/>
        <v>14</v>
      </c>
    </row>
    <row r="8" spans="2:6" x14ac:dyDescent="0.25">
      <c r="B8" s="1" t="s">
        <v>147</v>
      </c>
      <c r="C8" s="1">
        <v>101</v>
      </c>
      <c r="D8" s="5"/>
      <c r="E8" s="4"/>
      <c r="F8" s="4">
        <f t="shared" si="0"/>
        <v>11.882352941176471</v>
      </c>
    </row>
    <row r="9" spans="2:6" x14ac:dyDescent="0.25">
      <c r="B9" s="1" t="s">
        <v>150</v>
      </c>
      <c r="C9" s="1">
        <v>78</v>
      </c>
      <c r="D9" s="5"/>
      <c r="E9" s="4"/>
      <c r="F9" s="4">
        <f t="shared" si="0"/>
        <v>9.1764705882352935</v>
      </c>
    </row>
    <row r="10" spans="2:6" x14ac:dyDescent="0.25">
      <c r="B10" s="1" t="s">
        <v>152</v>
      </c>
      <c r="C10" s="1">
        <v>98</v>
      </c>
      <c r="D10" s="5"/>
      <c r="E10" s="4"/>
      <c r="F10" s="4">
        <f t="shared" si="0"/>
        <v>11.529411764705882</v>
      </c>
    </row>
    <row r="11" spans="2:6" x14ac:dyDescent="0.25">
      <c r="B11" s="1" t="s">
        <v>6</v>
      </c>
      <c r="C11" s="1">
        <f>SUM(C3:C10)</f>
        <v>850</v>
      </c>
      <c r="D11" s="1"/>
      <c r="E11" s="1"/>
      <c r="F11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69DE-6EC0-432E-8D91-B34B8A6173C0}">
  <dimension ref="B3:L19"/>
  <sheetViews>
    <sheetView workbookViewId="0">
      <selection activeCell="L5" sqref="L5"/>
    </sheetView>
  </sheetViews>
  <sheetFormatPr baseColWidth="10" defaultRowHeight="15" x14ac:dyDescent="0.25"/>
  <cols>
    <col min="2" max="2" width="30" customWidth="1"/>
    <col min="12" max="12" width="17.42578125" customWidth="1"/>
  </cols>
  <sheetData>
    <row r="3" spans="2:12" x14ac:dyDescent="0.25">
      <c r="B3" s="1" t="s">
        <v>7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147</v>
      </c>
      <c r="I3" s="1" t="s">
        <v>150</v>
      </c>
      <c r="J3" s="1" t="s">
        <v>152</v>
      </c>
      <c r="K3" s="1" t="s">
        <v>6</v>
      </c>
      <c r="L3" s="1" t="s">
        <v>43</v>
      </c>
    </row>
    <row r="4" spans="2:12" x14ac:dyDescent="0.25">
      <c r="B4" s="1" t="s">
        <v>8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f t="shared" ref="K4:K10" si="0">SUM(C4:J4)</f>
        <v>0</v>
      </c>
      <c r="L4" s="9">
        <v>0</v>
      </c>
    </row>
    <row r="5" spans="2:12" x14ac:dyDescent="0.25">
      <c r="B5" s="1" t="s">
        <v>9</v>
      </c>
      <c r="C5" s="1">
        <v>9</v>
      </c>
      <c r="D5" s="1">
        <v>13</v>
      </c>
      <c r="E5" s="1">
        <v>3</v>
      </c>
      <c r="F5" s="1">
        <v>1</v>
      </c>
      <c r="G5" s="1">
        <v>5</v>
      </c>
      <c r="H5" s="1">
        <v>1</v>
      </c>
      <c r="I5" s="1">
        <v>2</v>
      </c>
      <c r="J5" s="1">
        <v>5</v>
      </c>
      <c r="K5" s="1">
        <f t="shared" si="0"/>
        <v>39</v>
      </c>
      <c r="L5" s="6">
        <f>K5*100/850</f>
        <v>4.5882352941176467</v>
      </c>
    </row>
    <row r="6" spans="2:12" x14ac:dyDescent="0.25">
      <c r="B6" s="1" t="s">
        <v>10</v>
      </c>
      <c r="C6" s="1">
        <v>6</v>
      </c>
      <c r="D6" s="1">
        <v>39</v>
      </c>
      <c r="E6" s="1">
        <v>6</v>
      </c>
      <c r="F6" s="1">
        <v>12</v>
      </c>
      <c r="G6" s="1">
        <v>20</v>
      </c>
      <c r="H6" s="1">
        <v>11</v>
      </c>
      <c r="I6" s="1">
        <v>11</v>
      </c>
      <c r="J6" s="1">
        <v>8</v>
      </c>
      <c r="K6" s="1">
        <f t="shared" si="0"/>
        <v>113</v>
      </c>
      <c r="L6" s="6">
        <f t="shared" ref="L6:L9" si="1">K6*100/850</f>
        <v>13.294117647058824</v>
      </c>
    </row>
    <row r="7" spans="2:12" x14ac:dyDescent="0.25">
      <c r="B7" s="1" t="s">
        <v>11</v>
      </c>
      <c r="C7" s="1">
        <v>30</v>
      </c>
      <c r="D7" s="1">
        <v>87</v>
      </c>
      <c r="E7" s="1">
        <v>84</v>
      </c>
      <c r="F7" s="1">
        <v>97</v>
      </c>
      <c r="G7" s="1">
        <v>82</v>
      </c>
      <c r="H7" s="1">
        <v>75</v>
      </c>
      <c r="I7" s="1">
        <v>49</v>
      </c>
      <c r="J7" s="1">
        <v>67</v>
      </c>
      <c r="K7" s="1">
        <f t="shared" si="0"/>
        <v>571</v>
      </c>
      <c r="L7" s="6">
        <f t="shared" si="1"/>
        <v>67.17647058823529</v>
      </c>
    </row>
    <row r="8" spans="2:12" x14ac:dyDescent="0.25">
      <c r="B8" s="1" t="s">
        <v>12</v>
      </c>
      <c r="C8" s="1">
        <v>7</v>
      </c>
      <c r="D8" s="1">
        <v>11</v>
      </c>
      <c r="E8" s="1">
        <v>16</v>
      </c>
      <c r="F8" s="1">
        <v>9</v>
      </c>
      <c r="G8" s="1">
        <v>8</v>
      </c>
      <c r="H8" s="1">
        <v>7</v>
      </c>
      <c r="I8" s="1">
        <v>10</v>
      </c>
      <c r="J8" s="1">
        <v>14</v>
      </c>
      <c r="K8" s="1">
        <f t="shared" si="0"/>
        <v>82</v>
      </c>
      <c r="L8" s="6">
        <f t="shared" si="1"/>
        <v>9.6470588235294112</v>
      </c>
    </row>
    <row r="9" spans="2:12" x14ac:dyDescent="0.25">
      <c r="B9" s="1" t="s">
        <v>13</v>
      </c>
      <c r="C9" s="1">
        <v>3</v>
      </c>
      <c r="D9" s="1">
        <v>4</v>
      </c>
      <c r="E9" s="1">
        <v>6</v>
      </c>
      <c r="F9" s="1">
        <v>11</v>
      </c>
      <c r="G9" s="1">
        <v>4</v>
      </c>
      <c r="H9" s="1">
        <v>7</v>
      </c>
      <c r="I9" s="1">
        <v>6</v>
      </c>
      <c r="J9" s="1">
        <v>4</v>
      </c>
      <c r="K9" s="1">
        <f t="shared" si="0"/>
        <v>45</v>
      </c>
      <c r="L9" s="6">
        <f t="shared" si="1"/>
        <v>5.2941176470588234</v>
      </c>
    </row>
    <row r="10" spans="2:12" x14ac:dyDescent="0.25">
      <c r="B10" s="1" t="s">
        <v>6</v>
      </c>
      <c r="C10" s="1">
        <f>SUM(C4:C9)</f>
        <v>55</v>
      </c>
      <c r="D10" s="1">
        <f t="shared" ref="D10:J10" si="2">SUM(D4:D9)</f>
        <v>154</v>
      </c>
      <c r="E10" s="1">
        <f t="shared" si="2"/>
        <v>115</v>
      </c>
      <c r="F10" s="1">
        <f t="shared" si="2"/>
        <v>130</v>
      </c>
      <c r="G10" s="1">
        <f t="shared" si="2"/>
        <v>119</v>
      </c>
      <c r="H10" s="1">
        <f t="shared" si="2"/>
        <v>101</v>
      </c>
      <c r="I10" s="1">
        <f t="shared" si="2"/>
        <v>78</v>
      </c>
      <c r="J10" s="1">
        <f t="shared" si="2"/>
        <v>98</v>
      </c>
      <c r="K10" s="1">
        <f t="shared" si="0"/>
        <v>850</v>
      </c>
    </row>
    <row r="11" spans="2:12" x14ac:dyDescent="0.25">
      <c r="C11" s="1"/>
      <c r="D11" s="1"/>
      <c r="E11" s="1"/>
      <c r="F11" s="1"/>
      <c r="G11" s="1"/>
      <c r="H11" s="1"/>
      <c r="I11" s="1"/>
      <c r="J11" s="1"/>
      <c r="K11" s="1"/>
    </row>
    <row r="13" spans="2:12" x14ac:dyDescent="0.25">
      <c r="B13" s="1" t="s">
        <v>7</v>
      </c>
      <c r="C13" s="1"/>
      <c r="D13" t="s">
        <v>43</v>
      </c>
    </row>
    <row r="14" spans="2:12" x14ac:dyDescent="0.25">
      <c r="B14" s="1" t="s">
        <v>8</v>
      </c>
      <c r="C14" s="1">
        <v>0</v>
      </c>
    </row>
    <row r="15" spans="2:12" x14ac:dyDescent="0.25">
      <c r="B15" s="1" t="s">
        <v>9</v>
      </c>
      <c r="C15" s="1">
        <v>39</v>
      </c>
      <c r="D15" s="6">
        <v>4.5882352941176503</v>
      </c>
    </row>
    <row r="16" spans="2:12" x14ac:dyDescent="0.25">
      <c r="B16" s="1" t="s">
        <v>10</v>
      </c>
      <c r="C16" s="1">
        <v>113</v>
      </c>
      <c r="D16" s="6">
        <v>13.294117647058824</v>
      </c>
    </row>
    <row r="17" spans="2:4" x14ac:dyDescent="0.25">
      <c r="B17" s="1" t="s">
        <v>11</v>
      </c>
      <c r="C17" s="1">
        <v>571</v>
      </c>
      <c r="D17" s="6">
        <v>67.17647058823529</v>
      </c>
    </row>
    <row r="18" spans="2:4" x14ac:dyDescent="0.25">
      <c r="B18" s="1" t="s">
        <v>12</v>
      </c>
      <c r="C18" s="1">
        <v>82</v>
      </c>
      <c r="D18" s="6">
        <v>9.6470588235294112</v>
      </c>
    </row>
    <row r="19" spans="2:4" x14ac:dyDescent="0.25">
      <c r="B19" s="1" t="s">
        <v>13</v>
      </c>
      <c r="C19" s="1">
        <v>45</v>
      </c>
      <c r="D19" s="6">
        <v>5.2941176470588234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AE15-74FF-4F39-80D0-99C8AE3CECD9}">
  <dimension ref="B3:K15"/>
  <sheetViews>
    <sheetView workbookViewId="0">
      <selection activeCell="H14" sqref="H14"/>
    </sheetView>
  </sheetViews>
  <sheetFormatPr baseColWidth="10" defaultRowHeight="15" x14ac:dyDescent="0.25"/>
  <cols>
    <col min="2" max="2" width="22.140625" customWidth="1"/>
    <col min="3" max="3" width="11.85546875" bestFit="1" customWidth="1"/>
    <col min="4" max="4" width="12.28515625" customWidth="1"/>
  </cols>
  <sheetData>
    <row r="3" spans="2:11" x14ac:dyDescent="0.25">
      <c r="B3" s="1" t="s">
        <v>14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147</v>
      </c>
      <c r="I3" s="1" t="s">
        <v>150</v>
      </c>
      <c r="J3" s="1" t="s">
        <v>152</v>
      </c>
      <c r="K3" s="1" t="s">
        <v>6</v>
      </c>
    </row>
    <row r="4" spans="2:11" x14ac:dyDescent="0.25">
      <c r="B4" s="1" t="s">
        <v>15</v>
      </c>
      <c r="C4" s="1">
        <v>48</v>
      </c>
      <c r="D4" s="1">
        <v>147</v>
      </c>
      <c r="E4" s="1">
        <v>89</v>
      </c>
      <c r="F4" s="1">
        <v>112</v>
      </c>
      <c r="G4" s="1">
        <v>100</v>
      </c>
      <c r="H4" s="1">
        <v>88</v>
      </c>
      <c r="I4" s="1">
        <v>58</v>
      </c>
      <c r="J4" s="1">
        <v>81</v>
      </c>
      <c r="K4" s="1">
        <f>SUM(C4:J4)</f>
        <v>723</v>
      </c>
    </row>
    <row r="5" spans="2:11" x14ac:dyDescent="0.25">
      <c r="B5" s="1" t="s">
        <v>16</v>
      </c>
      <c r="C5" s="1">
        <v>7</v>
      </c>
      <c r="D5" s="1">
        <v>6</v>
      </c>
      <c r="E5" s="1">
        <v>16</v>
      </c>
      <c r="F5" s="1">
        <v>12</v>
      </c>
      <c r="G5" s="1">
        <v>12</v>
      </c>
      <c r="H5" s="1">
        <v>7</v>
      </c>
      <c r="I5" s="1">
        <v>15</v>
      </c>
      <c r="J5" s="1">
        <v>14</v>
      </c>
      <c r="K5" s="1">
        <f>SUM(C5:J5)</f>
        <v>89</v>
      </c>
    </row>
    <row r="6" spans="2:11" x14ac:dyDescent="0.25">
      <c r="B6" s="1" t="s">
        <v>17</v>
      </c>
      <c r="C6" s="1">
        <v>0</v>
      </c>
      <c r="D6" s="1">
        <v>1</v>
      </c>
      <c r="E6" s="1">
        <v>10</v>
      </c>
      <c r="F6" s="1">
        <v>6</v>
      </c>
      <c r="G6" s="1">
        <v>7</v>
      </c>
      <c r="H6" s="1">
        <v>6</v>
      </c>
      <c r="I6" s="1">
        <v>5</v>
      </c>
      <c r="J6" s="1">
        <v>3</v>
      </c>
      <c r="K6" s="1">
        <f>SUM(C6:J6)</f>
        <v>38</v>
      </c>
    </row>
    <row r="7" spans="2:11" x14ac:dyDescent="0.25">
      <c r="B7" s="1" t="s">
        <v>6</v>
      </c>
      <c r="C7" s="1">
        <f>SUM(C4:C6)</f>
        <v>55</v>
      </c>
      <c r="D7" s="1">
        <f t="shared" ref="D7:J7" si="0">SUM(D4:D6)</f>
        <v>154</v>
      </c>
      <c r="E7" s="1">
        <f t="shared" si="0"/>
        <v>115</v>
      </c>
      <c r="F7" s="1">
        <f t="shared" si="0"/>
        <v>130</v>
      </c>
      <c r="G7" s="1">
        <f t="shared" si="0"/>
        <v>119</v>
      </c>
      <c r="H7" s="1">
        <f t="shared" si="0"/>
        <v>101</v>
      </c>
      <c r="I7" s="1">
        <f t="shared" si="0"/>
        <v>78</v>
      </c>
      <c r="J7" s="1">
        <f t="shared" si="0"/>
        <v>98</v>
      </c>
      <c r="K7" s="1">
        <f>SUM(C7:J7)</f>
        <v>850</v>
      </c>
    </row>
    <row r="11" spans="2:11" x14ac:dyDescent="0.25">
      <c r="B11" s="1" t="s">
        <v>14</v>
      </c>
      <c r="C11" s="1"/>
      <c r="D11" s="1" t="s">
        <v>43</v>
      </c>
    </row>
    <row r="12" spans="2:11" x14ac:dyDescent="0.25">
      <c r="B12" s="1" t="s">
        <v>15</v>
      </c>
      <c r="C12" s="1">
        <v>723</v>
      </c>
      <c r="D12" s="4">
        <f>C12*100/850</f>
        <v>85.058823529411768</v>
      </c>
    </row>
    <row r="13" spans="2:11" x14ac:dyDescent="0.25">
      <c r="B13" s="1" t="s">
        <v>16</v>
      </c>
      <c r="C13" s="1">
        <v>89</v>
      </c>
      <c r="D13" s="4">
        <f t="shared" ref="D13:D14" si="1">C13*100/752</f>
        <v>11.835106382978724</v>
      </c>
    </row>
    <row r="14" spans="2:11" x14ac:dyDescent="0.25">
      <c r="B14" s="1" t="s">
        <v>17</v>
      </c>
      <c r="C14" s="1">
        <v>38</v>
      </c>
      <c r="D14" s="4">
        <f t="shared" si="1"/>
        <v>5.0531914893617023</v>
      </c>
    </row>
    <row r="15" spans="2:11" x14ac:dyDescent="0.25">
      <c r="B15" s="1" t="s">
        <v>6</v>
      </c>
      <c r="C15" s="1">
        <f>SUM(C12:C14)</f>
        <v>850</v>
      </c>
      <c r="D15" s="1"/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B3F6-315F-4331-8133-2945A5F25B99}">
  <dimension ref="B3:K15"/>
  <sheetViews>
    <sheetView workbookViewId="0">
      <selection activeCell="J10" sqref="J10"/>
    </sheetView>
  </sheetViews>
  <sheetFormatPr baseColWidth="10" defaultRowHeight="15" x14ac:dyDescent="0.25"/>
  <cols>
    <col min="2" max="2" width="15.140625" customWidth="1"/>
  </cols>
  <sheetData>
    <row r="3" spans="2:11" x14ac:dyDescent="0.25">
      <c r="B3" s="1" t="s">
        <v>14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147</v>
      </c>
      <c r="I3" s="1" t="s">
        <v>150</v>
      </c>
      <c r="J3" s="1" t="s">
        <v>152</v>
      </c>
      <c r="K3" s="1" t="s">
        <v>6</v>
      </c>
    </row>
    <row r="4" spans="2:11" x14ac:dyDescent="0.25">
      <c r="B4" s="1" t="s">
        <v>19</v>
      </c>
      <c r="C4" s="1">
        <v>16</v>
      </c>
      <c r="D4" s="1">
        <v>107</v>
      </c>
      <c r="E4" s="1">
        <v>26</v>
      </c>
      <c r="F4" s="1">
        <v>35</v>
      </c>
      <c r="G4" s="1">
        <v>26</v>
      </c>
      <c r="H4" s="1">
        <v>24</v>
      </c>
      <c r="I4" s="1">
        <v>26</v>
      </c>
      <c r="J4" s="1">
        <v>25</v>
      </c>
      <c r="K4" s="1">
        <f>SUM(C4:J4)</f>
        <v>285</v>
      </c>
    </row>
    <row r="5" spans="2:11" x14ac:dyDescent="0.25">
      <c r="B5" s="1" t="s">
        <v>20</v>
      </c>
      <c r="C5" s="1">
        <v>39</v>
      </c>
      <c r="D5" s="1">
        <v>47</v>
      </c>
      <c r="E5" s="1">
        <v>89</v>
      </c>
      <c r="F5" s="1">
        <v>95</v>
      </c>
      <c r="G5" s="1">
        <v>93</v>
      </c>
      <c r="H5" s="1">
        <v>76</v>
      </c>
      <c r="I5" s="1">
        <v>52</v>
      </c>
      <c r="J5" s="1">
        <v>73</v>
      </c>
      <c r="K5" s="1">
        <f>SUM(C5:J5)</f>
        <v>564</v>
      </c>
    </row>
    <row r="6" spans="2:11" x14ac:dyDescent="0.25">
      <c r="B6" s="1" t="s">
        <v>21</v>
      </c>
      <c r="C6" s="1"/>
      <c r="D6" s="1"/>
      <c r="E6" s="1"/>
      <c r="F6" s="1"/>
      <c r="G6" s="1"/>
      <c r="H6" s="1">
        <v>1</v>
      </c>
      <c r="I6" s="1"/>
      <c r="J6" s="1"/>
      <c r="K6" s="1"/>
    </row>
    <row r="7" spans="2:11" x14ac:dyDescent="0.25">
      <c r="B7" s="1" t="s">
        <v>6</v>
      </c>
      <c r="C7" s="1">
        <f>SUM(C4:C6)</f>
        <v>55</v>
      </c>
      <c r="D7" s="1">
        <f>SUM(D4:D5)</f>
        <v>154</v>
      </c>
      <c r="E7" s="1">
        <f>SUM(E4:E5)</f>
        <v>115</v>
      </c>
      <c r="F7" s="1">
        <f>SUM(F4:F5)</f>
        <v>130</v>
      </c>
      <c r="G7" s="1">
        <f>SUM(G4:G5)</f>
        <v>119</v>
      </c>
      <c r="H7" s="1">
        <f>SUM(H4:H6)</f>
        <v>101</v>
      </c>
      <c r="I7" s="1">
        <f>SUM(I4:I6)</f>
        <v>78</v>
      </c>
      <c r="J7" s="1">
        <f>SUM(J4:J6)</f>
        <v>98</v>
      </c>
      <c r="K7" s="1">
        <f>SUM(C7:J7)</f>
        <v>850</v>
      </c>
    </row>
    <row r="12" spans="2:11" x14ac:dyDescent="0.25">
      <c r="B12" s="1" t="s">
        <v>18</v>
      </c>
      <c r="C12" s="1"/>
      <c r="D12" s="1" t="s">
        <v>43</v>
      </c>
    </row>
    <row r="13" spans="2:11" x14ac:dyDescent="0.25">
      <c r="B13" s="1" t="s">
        <v>44</v>
      </c>
      <c r="C13" s="1">
        <v>260</v>
      </c>
      <c r="D13" s="4">
        <f>C13*100/850</f>
        <v>30.588235294117649</v>
      </c>
    </row>
    <row r="14" spans="2:11" x14ac:dyDescent="0.25">
      <c r="B14" s="1" t="s">
        <v>45</v>
      </c>
      <c r="C14" s="1">
        <v>491</v>
      </c>
      <c r="D14" s="4">
        <f t="shared" ref="D14:D15" si="0">C14*100/850</f>
        <v>57.764705882352942</v>
      </c>
    </row>
    <row r="15" spans="2:11" x14ac:dyDescent="0.25">
      <c r="B15" s="1" t="s">
        <v>21</v>
      </c>
      <c r="C15" s="1">
        <v>1</v>
      </c>
      <c r="D15" s="4">
        <f t="shared" si="0"/>
        <v>0.11764705882352941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92FC-869E-4367-81D7-E68D7C2B19A2}">
  <dimension ref="B3:K16"/>
  <sheetViews>
    <sheetView workbookViewId="0">
      <selection activeCell="E22" sqref="E22"/>
    </sheetView>
  </sheetViews>
  <sheetFormatPr baseColWidth="10" defaultRowHeight="15" x14ac:dyDescent="0.25"/>
  <sheetData>
    <row r="3" spans="2:11" x14ac:dyDescent="0.25">
      <c r="B3" s="1" t="s">
        <v>14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147</v>
      </c>
      <c r="I3" s="1" t="s">
        <v>150</v>
      </c>
      <c r="J3" s="1" t="s">
        <v>152</v>
      </c>
      <c r="K3" s="1" t="s">
        <v>6</v>
      </c>
    </row>
    <row r="4" spans="2:11" x14ac:dyDescent="0.25">
      <c r="B4" s="1" t="s">
        <v>46</v>
      </c>
      <c r="C4" s="1">
        <v>55</v>
      </c>
      <c r="D4" s="1">
        <v>148</v>
      </c>
      <c r="E4" s="1">
        <v>113</v>
      </c>
      <c r="F4" s="1">
        <v>126</v>
      </c>
      <c r="G4" s="1">
        <v>116</v>
      </c>
      <c r="H4" s="1">
        <v>101</v>
      </c>
      <c r="I4" s="1">
        <v>73</v>
      </c>
      <c r="J4" s="1">
        <v>95</v>
      </c>
      <c r="K4" s="1">
        <f>SUM(C4:J4)</f>
        <v>827</v>
      </c>
    </row>
    <row r="5" spans="2:11" x14ac:dyDescent="0.25">
      <c r="B5" s="1" t="s">
        <v>23</v>
      </c>
      <c r="C5" s="1">
        <v>0</v>
      </c>
      <c r="D5" s="1">
        <v>6</v>
      </c>
      <c r="E5" s="1">
        <v>2</v>
      </c>
      <c r="F5" s="1">
        <v>4</v>
      </c>
      <c r="G5" s="1">
        <v>3</v>
      </c>
      <c r="H5" s="1">
        <v>0</v>
      </c>
      <c r="I5" s="1">
        <v>4</v>
      </c>
      <c r="J5" s="1">
        <v>3</v>
      </c>
      <c r="K5" s="1">
        <f>SUM(C5:J5)</f>
        <v>22</v>
      </c>
    </row>
    <row r="6" spans="2:11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x14ac:dyDescent="0.25">
      <c r="B7" s="1" t="s">
        <v>6</v>
      </c>
      <c r="C7" s="1">
        <f>SUM(C4:C6)</f>
        <v>55</v>
      </c>
      <c r="D7" s="1">
        <f t="shared" ref="D7:J7" si="0">SUM(D4:D5)</f>
        <v>154</v>
      </c>
      <c r="E7" s="1">
        <f t="shared" si="0"/>
        <v>115</v>
      </c>
      <c r="F7" s="1">
        <f t="shared" si="0"/>
        <v>130</v>
      </c>
      <c r="G7" s="1">
        <f t="shared" si="0"/>
        <v>119</v>
      </c>
      <c r="H7" s="1">
        <f t="shared" si="0"/>
        <v>101</v>
      </c>
      <c r="I7" s="1">
        <f t="shared" si="0"/>
        <v>77</v>
      </c>
      <c r="J7" s="1">
        <f t="shared" si="0"/>
        <v>98</v>
      </c>
      <c r="K7" s="1">
        <f>SUM(C7:J7)</f>
        <v>849</v>
      </c>
    </row>
    <row r="14" spans="2:11" x14ac:dyDescent="0.25">
      <c r="B14" s="1" t="s">
        <v>22</v>
      </c>
    </row>
    <row r="15" spans="2:11" x14ac:dyDescent="0.25">
      <c r="B15" s="1" t="s">
        <v>24</v>
      </c>
      <c r="C15" s="1">
        <v>827</v>
      </c>
      <c r="D15" s="6">
        <f>C15*100/849</f>
        <v>97.408716136631327</v>
      </c>
    </row>
    <row r="16" spans="2:11" x14ac:dyDescent="0.25">
      <c r="B16" s="1" t="s">
        <v>23</v>
      </c>
      <c r="C16" s="1">
        <v>22</v>
      </c>
      <c r="D16" s="6">
        <f>C16*100/752</f>
        <v>2.9255319148936172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FC09-A41A-4951-A13D-A73CDB438D14}">
  <dimension ref="A3:R23"/>
  <sheetViews>
    <sheetView topLeftCell="F1" workbookViewId="0">
      <selection activeCell="K26" sqref="K26"/>
    </sheetView>
  </sheetViews>
  <sheetFormatPr baseColWidth="10" defaultRowHeight="15" x14ac:dyDescent="0.25"/>
  <cols>
    <col min="3" max="3" width="22.85546875" customWidth="1"/>
    <col min="4" max="4" width="19.42578125" customWidth="1"/>
    <col min="5" max="5" width="15.140625" customWidth="1"/>
    <col min="6" max="6" width="18.85546875" customWidth="1"/>
    <col min="7" max="7" width="18.42578125" customWidth="1"/>
    <col min="8" max="8" width="17.85546875" customWidth="1"/>
    <col min="9" max="9" width="21" customWidth="1"/>
    <col min="10" max="10" width="16.85546875" customWidth="1"/>
    <col min="11" max="11" width="17.42578125" customWidth="1"/>
  </cols>
  <sheetData>
    <row r="3" spans="1:18" x14ac:dyDescent="0.25">
      <c r="B3" s="10" t="s">
        <v>28</v>
      </c>
      <c r="C3" s="11"/>
      <c r="D3" s="11"/>
      <c r="E3" s="11"/>
      <c r="F3" s="12"/>
      <c r="G3" s="10" t="s">
        <v>29</v>
      </c>
      <c r="H3" s="11"/>
      <c r="I3" s="11"/>
      <c r="J3" s="11"/>
      <c r="K3" s="11"/>
      <c r="L3" s="12"/>
    </row>
    <row r="7" spans="1:18" ht="42.75" x14ac:dyDescent="0.25">
      <c r="A7" s="1"/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7" t="s">
        <v>38</v>
      </c>
      <c r="K7" s="7" t="s">
        <v>39</v>
      </c>
      <c r="L7" s="7" t="s">
        <v>40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</row>
    <row r="8" spans="1:18" x14ac:dyDescent="0.25">
      <c r="A8" s="1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 t="s">
        <v>2</v>
      </c>
      <c r="B9" s="1"/>
      <c r="C9" s="1"/>
      <c r="D9" s="1"/>
      <c r="E9" s="1"/>
      <c r="F9" s="1"/>
      <c r="G9" s="1"/>
      <c r="H9" s="1"/>
      <c r="I9" s="1">
        <v>1</v>
      </c>
      <c r="J9" s="1"/>
      <c r="K9" s="1"/>
      <c r="L9" s="1"/>
      <c r="M9" s="1"/>
      <c r="N9" s="1"/>
      <c r="O9" s="1"/>
      <c r="P9" s="1">
        <v>1</v>
      </c>
      <c r="Q9" s="1"/>
      <c r="R9" s="1">
        <v>4</v>
      </c>
    </row>
    <row r="10" spans="1:18" x14ac:dyDescent="0.25">
      <c r="A10" s="1" t="s">
        <v>3</v>
      </c>
      <c r="B10" s="1"/>
      <c r="C10" s="1"/>
      <c r="D10" s="1"/>
      <c r="E10" s="1"/>
      <c r="F10" s="1"/>
      <c r="G10" s="1"/>
      <c r="H10" s="1"/>
      <c r="I10" s="1"/>
      <c r="J10" s="1"/>
      <c r="K10" s="1">
        <v>1</v>
      </c>
      <c r="L10" s="1">
        <v>1</v>
      </c>
      <c r="M10" s="1"/>
      <c r="N10" s="1"/>
      <c r="O10" s="1">
        <v>1</v>
      </c>
      <c r="P10" s="1"/>
      <c r="Q10" s="1"/>
      <c r="R10" s="1"/>
    </row>
    <row r="11" spans="1:18" x14ac:dyDescent="0.25">
      <c r="A11" s="1" t="s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v>2</v>
      </c>
      <c r="M11" s="1"/>
      <c r="N11" s="1"/>
      <c r="O11" s="1"/>
      <c r="P11" s="1">
        <v>1</v>
      </c>
      <c r="Q11" s="1"/>
      <c r="R11" s="1"/>
    </row>
    <row r="12" spans="1:18" x14ac:dyDescent="0.25">
      <c r="A12" s="1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v>2</v>
      </c>
      <c r="M12" s="1"/>
      <c r="N12" s="1"/>
      <c r="O12" s="1"/>
      <c r="P12" s="1">
        <v>1</v>
      </c>
      <c r="Q12" s="1"/>
      <c r="R12" s="1"/>
    </row>
    <row r="17" spans="3:10" ht="28.5" x14ac:dyDescent="0.25">
      <c r="D17" s="3" t="s">
        <v>37</v>
      </c>
      <c r="E17" s="7" t="s">
        <v>39</v>
      </c>
      <c r="F17" s="7" t="s">
        <v>40</v>
      </c>
      <c r="G17" s="2" t="s">
        <v>49</v>
      </c>
      <c r="H17" s="2" t="s">
        <v>50</v>
      </c>
      <c r="I17" s="2" t="s">
        <v>51</v>
      </c>
      <c r="J17" s="2" t="s">
        <v>52</v>
      </c>
    </row>
    <row r="18" spans="3:10" x14ac:dyDescent="0.25">
      <c r="C18" s="1" t="s">
        <v>1</v>
      </c>
      <c r="D18" s="1"/>
      <c r="E18" s="1"/>
      <c r="F18" s="1"/>
      <c r="G18" s="1"/>
      <c r="H18" s="1"/>
      <c r="I18" s="1"/>
      <c r="J18" s="1"/>
    </row>
    <row r="19" spans="3:10" x14ac:dyDescent="0.25">
      <c r="C19" s="1" t="s">
        <v>2</v>
      </c>
      <c r="D19" s="1">
        <v>1</v>
      </c>
      <c r="E19" s="1"/>
      <c r="F19" s="1"/>
      <c r="G19" s="1"/>
      <c r="H19" s="1">
        <v>1</v>
      </c>
      <c r="I19" s="1"/>
      <c r="J19" s="1">
        <v>4</v>
      </c>
    </row>
    <row r="20" spans="3:10" x14ac:dyDescent="0.25">
      <c r="C20" s="1" t="s">
        <v>3</v>
      </c>
      <c r="D20" s="1"/>
      <c r="E20" s="1">
        <v>1</v>
      </c>
      <c r="F20" s="1">
        <v>1</v>
      </c>
      <c r="G20" s="1">
        <v>1</v>
      </c>
      <c r="H20" s="1"/>
      <c r="I20" s="1"/>
      <c r="J20" s="1"/>
    </row>
    <row r="21" spans="3:10" x14ac:dyDescent="0.25">
      <c r="C21" s="1" t="s">
        <v>4</v>
      </c>
      <c r="D21" s="1"/>
      <c r="E21" s="1"/>
      <c r="F21" s="1">
        <v>2</v>
      </c>
      <c r="G21" s="1"/>
      <c r="H21" s="1">
        <v>1</v>
      </c>
      <c r="I21" s="1"/>
      <c r="J21" s="1"/>
    </row>
    <row r="22" spans="3:10" x14ac:dyDescent="0.25">
      <c r="C22" s="1" t="s">
        <v>5</v>
      </c>
      <c r="D22" s="1"/>
      <c r="E22" s="1"/>
      <c r="F22" s="1">
        <v>3</v>
      </c>
      <c r="G22" s="1"/>
      <c r="H22" s="1">
        <v>1</v>
      </c>
      <c r="I22" s="1"/>
      <c r="J22" s="1"/>
    </row>
    <row r="23" spans="3:10" x14ac:dyDescent="0.25">
      <c r="C23" s="9" t="s">
        <v>145</v>
      </c>
      <c r="D23">
        <v>1</v>
      </c>
      <c r="E23">
        <v>1</v>
      </c>
      <c r="F23" s="9">
        <v>5</v>
      </c>
      <c r="G23">
        <v>1</v>
      </c>
      <c r="H23" s="9">
        <v>3</v>
      </c>
      <c r="J23">
        <v>4</v>
      </c>
    </row>
  </sheetData>
  <mergeCells count="2">
    <mergeCell ref="B3:F3"/>
    <mergeCell ref="G3:L3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6EE6B-C799-4A52-959F-00F226A970ED}">
  <dimension ref="B3:K34"/>
  <sheetViews>
    <sheetView workbookViewId="0">
      <selection activeCell="B3" sqref="B3:K17"/>
    </sheetView>
  </sheetViews>
  <sheetFormatPr baseColWidth="10" defaultRowHeight="15" x14ac:dyDescent="0.25"/>
  <cols>
    <col min="2" max="2" width="33.140625" customWidth="1"/>
  </cols>
  <sheetData>
    <row r="3" spans="2:11" x14ac:dyDescent="0.25">
      <c r="B3" s="1" t="s">
        <v>41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147</v>
      </c>
      <c r="I3" s="1" t="s">
        <v>150</v>
      </c>
      <c r="J3" s="1" t="s">
        <v>152</v>
      </c>
      <c r="K3" s="1" t="s">
        <v>6</v>
      </c>
    </row>
    <row r="4" spans="2:11" x14ac:dyDescent="0.25">
      <c r="B4" s="1" t="s">
        <v>53</v>
      </c>
      <c r="C4" s="1">
        <v>2</v>
      </c>
      <c r="D4" s="1">
        <v>17</v>
      </c>
      <c r="E4" s="1">
        <v>16</v>
      </c>
      <c r="F4" s="1">
        <v>12</v>
      </c>
      <c r="G4" s="1">
        <v>15</v>
      </c>
      <c r="H4" s="1">
        <v>11</v>
      </c>
      <c r="I4" s="1">
        <v>8</v>
      </c>
      <c r="J4" s="1">
        <v>7</v>
      </c>
      <c r="K4" s="1">
        <f>SUM(C4:J4)</f>
        <v>88</v>
      </c>
    </row>
    <row r="5" spans="2:11" x14ac:dyDescent="0.25">
      <c r="B5" s="1" t="s">
        <v>54</v>
      </c>
      <c r="C5" s="1">
        <v>3</v>
      </c>
      <c r="D5" s="1">
        <v>14</v>
      </c>
      <c r="E5" s="1">
        <v>12</v>
      </c>
      <c r="F5" s="1">
        <v>5</v>
      </c>
      <c r="G5" s="1">
        <v>10</v>
      </c>
      <c r="H5" s="1">
        <v>8</v>
      </c>
      <c r="I5" s="1">
        <v>7</v>
      </c>
      <c r="J5" s="1">
        <v>6</v>
      </c>
      <c r="K5" s="1">
        <f t="shared" ref="K5:K15" si="0">SUM(C5:J5)</f>
        <v>65</v>
      </c>
    </row>
    <row r="6" spans="2:11" x14ac:dyDescent="0.25">
      <c r="B6" s="1" t="s">
        <v>55</v>
      </c>
      <c r="C6" s="1">
        <v>2</v>
      </c>
      <c r="D6" s="1">
        <v>1</v>
      </c>
      <c r="E6" s="1">
        <v>1</v>
      </c>
      <c r="F6" s="1">
        <v>6</v>
      </c>
      <c r="G6" s="1">
        <v>8</v>
      </c>
      <c r="H6" s="1">
        <v>0</v>
      </c>
      <c r="I6" s="1"/>
      <c r="J6" s="1">
        <v>3</v>
      </c>
      <c r="K6" s="1">
        <f t="shared" si="0"/>
        <v>21</v>
      </c>
    </row>
    <row r="7" spans="2:11" x14ac:dyDescent="0.25">
      <c r="B7" s="1" t="s">
        <v>56</v>
      </c>
      <c r="C7" s="1">
        <v>12</v>
      </c>
      <c r="D7" s="1">
        <v>20</v>
      </c>
      <c r="E7" s="1">
        <v>17</v>
      </c>
      <c r="F7" s="1">
        <v>10</v>
      </c>
      <c r="G7" s="1">
        <v>9</v>
      </c>
      <c r="H7" s="1">
        <v>11</v>
      </c>
      <c r="I7" s="1">
        <v>12</v>
      </c>
      <c r="J7" s="1">
        <v>14</v>
      </c>
      <c r="K7" s="1">
        <f t="shared" si="0"/>
        <v>105</v>
      </c>
    </row>
    <row r="8" spans="2:11" x14ac:dyDescent="0.25">
      <c r="B8" s="1" t="s">
        <v>57</v>
      </c>
      <c r="C8" s="1">
        <v>36</v>
      </c>
      <c r="D8" s="1">
        <v>98</v>
      </c>
      <c r="E8" s="1">
        <v>61</v>
      </c>
      <c r="F8" s="1">
        <v>79</v>
      </c>
      <c r="G8" s="1">
        <v>67</v>
      </c>
      <c r="H8" s="1">
        <v>63</v>
      </c>
      <c r="I8" s="1">
        <v>48</v>
      </c>
      <c r="J8" s="1">
        <v>59</v>
      </c>
      <c r="K8" s="1">
        <f t="shared" si="0"/>
        <v>511</v>
      </c>
    </row>
    <row r="9" spans="2:11" x14ac:dyDescent="0.25">
      <c r="B9" s="1" t="s">
        <v>58</v>
      </c>
      <c r="C9" s="1"/>
      <c r="D9" s="1">
        <v>1</v>
      </c>
      <c r="E9" s="1"/>
      <c r="F9" s="1">
        <v>2</v>
      </c>
      <c r="G9" s="1"/>
      <c r="H9" s="1">
        <v>1</v>
      </c>
      <c r="I9" s="1"/>
      <c r="J9" s="1">
        <v>1</v>
      </c>
      <c r="K9" s="1">
        <f t="shared" si="0"/>
        <v>5</v>
      </c>
    </row>
    <row r="10" spans="2:11" x14ac:dyDescent="0.25">
      <c r="B10" s="1" t="s">
        <v>60</v>
      </c>
      <c r="C10" s="1"/>
      <c r="D10" s="1"/>
      <c r="E10" s="1">
        <v>1</v>
      </c>
      <c r="F10" s="1"/>
      <c r="G10" s="1"/>
      <c r="H10" s="1"/>
      <c r="I10" s="1"/>
      <c r="J10" s="1"/>
      <c r="K10" s="1">
        <f t="shared" si="0"/>
        <v>1</v>
      </c>
    </row>
    <row r="11" spans="2:11" x14ac:dyDescent="0.25">
      <c r="B11" s="1" t="s">
        <v>62</v>
      </c>
      <c r="C11" s="1"/>
      <c r="D11" s="1"/>
      <c r="E11" s="1"/>
      <c r="F11" s="1">
        <v>1</v>
      </c>
      <c r="G11" s="1"/>
      <c r="H11" s="1"/>
      <c r="I11" s="1"/>
      <c r="J11" s="1"/>
      <c r="K11" s="1">
        <f t="shared" si="0"/>
        <v>1</v>
      </c>
    </row>
    <row r="12" spans="2:11" x14ac:dyDescent="0.25">
      <c r="B12" s="1" t="s">
        <v>61</v>
      </c>
      <c r="C12" s="1"/>
      <c r="D12" s="1"/>
      <c r="E12" s="1">
        <v>1</v>
      </c>
      <c r="F12" s="1">
        <v>2</v>
      </c>
      <c r="G12" s="1"/>
      <c r="H12" s="1"/>
      <c r="I12" s="1"/>
      <c r="J12" s="1">
        <v>1</v>
      </c>
      <c r="K12" s="1">
        <f t="shared" si="0"/>
        <v>4</v>
      </c>
    </row>
    <row r="13" spans="2:11" x14ac:dyDescent="0.25">
      <c r="B13" s="1" t="s">
        <v>59</v>
      </c>
      <c r="C13" s="1"/>
      <c r="D13" s="1">
        <v>3</v>
      </c>
      <c r="E13" s="1">
        <v>6</v>
      </c>
      <c r="F13" s="1">
        <v>13</v>
      </c>
      <c r="G13" s="1">
        <v>10</v>
      </c>
      <c r="H13" s="1">
        <v>7</v>
      </c>
      <c r="I13" s="1">
        <v>1</v>
      </c>
      <c r="J13" s="1">
        <v>5</v>
      </c>
      <c r="K13" s="1">
        <f t="shared" si="0"/>
        <v>45</v>
      </c>
    </row>
    <row r="14" spans="2:11" x14ac:dyDescent="0.25">
      <c r="B14" s="1" t="s">
        <v>151</v>
      </c>
      <c r="C14" s="1"/>
      <c r="D14" s="1"/>
      <c r="E14" s="1"/>
      <c r="F14" s="1"/>
      <c r="G14" s="8"/>
      <c r="H14" s="8"/>
      <c r="I14" s="8">
        <v>1</v>
      </c>
      <c r="J14" s="8"/>
      <c r="K14" s="1">
        <f t="shared" si="0"/>
        <v>1</v>
      </c>
    </row>
    <row r="15" spans="2:11" x14ac:dyDescent="0.25">
      <c r="B15" s="1" t="s">
        <v>153</v>
      </c>
      <c r="C15" s="1"/>
      <c r="D15" s="1"/>
      <c r="E15" s="1"/>
      <c r="F15" s="1"/>
      <c r="G15" s="8"/>
      <c r="H15" s="8"/>
      <c r="I15" s="8">
        <v>1</v>
      </c>
      <c r="J15" s="8">
        <v>1</v>
      </c>
      <c r="K15" s="1">
        <f t="shared" si="0"/>
        <v>2</v>
      </c>
    </row>
    <row r="16" spans="2:11" x14ac:dyDescent="0.25">
      <c r="B16" s="1" t="s">
        <v>154</v>
      </c>
      <c r="C16" s="1"/>
      <c r="D16" s="1"/>
      <c r="E16" s="1"/>
      <c r="F16" s="1"/>
      <c r="G16" s="8"/>
      <c r="H16" s="8"/>
      <c r="I16" s="8"/>
      <c r="J16" s="8">
        <v>1</v>
      </c>
      <c r="K16" s="8">
        <v>1</v>
      </c>
    </row>
    <row r="17" spans="2:11" x14ac:dyDescent="0.25">
      <c r="B17" s="1" t="s">
        <v>6</v>
      </c>
      <c r="C17" s="1">
        <f>SUM(C4:C13)</f>
        <v>55</v>
      </c>
      <c r="D17" s="1">
        <f>SUM(D4:D13)</f>
        <v>154</v>
      </c>
      <c r="E17" s="1">
        <f>SUM(E4:E13)</f>
        <v>115</v>
      </c>
      <c r="F17" s="1">
        <f>SUM(F4:F13)</f>
        <v>130</v>
      </c>
      <c r="G17" s="8">
        <f>SUM(G4:G13)</f>
        <v>119</v>
      </c>
      <c r="H17" s="8">
        <f>SUM(H4:H13)</f>
        <v>101</v>
      </c>
      <c r="I17" s="8">
        <f>SUM(I4:I15)</f>
        <v>78</v>
      </c>
      <c r="J17" s="8">
        <f>SUM(J4:J16)</f>
        <v>98</v>
      </c>
      <c r="K17" s="8">
        <f>SUM(K4:K16)</f>
        <v>850</v>
      </c>
    </row>
    <row r="21" spans="2:11" x14ac:dyDescent="0.25">
      <c r="B21" s="1" t="s">
        <v>41</v>
      </c>
      <c r="D21" t="s">
        <v>43</v>
      </c>
    </row>
    <row r="22" spans="2:11" x14ac:dyDescent="0.25">
      <c r="B22" s="1" t="s">
        <v>53</v>
      </c>
      <c r="C22">
        <v>88</v>
      </c>
      <c r="D22" s="6">
        <f>C22*100/850</f>
        <v>10.352941176470589</v>
      </c>
    </row>
    <row r="23" spans="2:11" x14ac:dyDescent="0.25">
      <c r="B23" s="1" t="s">
        <v>54</v>
      </c>
      <c r="C23">
        <v>65</v>
      </c>
      <c r="D23" s="6">
        <f t="shared" ref="D23:D31" si="1">C23*100/850</f>
        <v>7.6470588235294121</v>
      </c>
    </row>
    <row r="24" spans="2:11" x14ac:dyDescent="0.25">
      <c r="B24" s="1" t="s">
        <v>55</v>
      </c>
      <c r="C24">
        <v>21</v>
      </c>
      <c r="D24" s="6">
        <f t="shared" si="1"/>
        <v>2.4705882352941178</v>
      </c>
    </row>
    <row r="25" spans="2:11" x14ac:dyDescent="0.25">
      <c r="B25" s="1" t="s">
        <v>56</v>
      </c>
      <c r="C25">
        <v>105</v>
      </c>
      <c r="D25" s="6">
        <f t="shared" si="1"/>
        <v>12.352941176470589</v>
      </c>
    </row>
    <row r="26" spans="2:11" x14ac:dyDescent="0.25">
      <c r="B26" s="1" t="s">
        <v>57</v>
      </c>
      <c r="C26">
        <v>511</v>
      </c>
      <c r="D26" s="6">
        <f t="shared" si="1"/>
        <v>60.117647058823529</v>
      </c>
    </row>
    <row r="27" spans="2:11" x14ac:dyDescent="0.25">
      <c r="B27" s="1" t="s">
        <v>58</v>
      </c>
      <c r="C27">
        <v>5</v>
      </c>
      <c r="D27" s="6">
        <f t="shared" si="1"/>
        <v>0.58823529411764708</v>
      </c>
    </row>
    <row r="28" spans="2:11" x14ac:dyDescent="0.25">
      <c r="B28" s="1" t="s">
        <v>60</v>
      </c>
      <c r="C28">
        <v>1</v>
      </c>
      <c r="D28" s="6">
        <f t="shared" si="1"/>
        <v>0.11764705882352941</v>
      </c>
    </row>
    <row r="29" spans="2:11" x14ac:dyDescent="0.25">
      <c r="B29" s="1" t="s">
        <v>62</v>
      </c>
      <c r="C29">
        <v>1</v>
      </c>
      <c r="D29" s="6">
        <f t="shared" si="1"/>
        <v>0.11764705882352941</v>
      </c>
    </row>
    <row r="30" spans="2:11" x14ac:dyDescent="0.25">
      <c r="B30" s="1" t="s">
        <v>61</v>
      </c>
      <c r="C30">
        <v>4</v>
      </c>
      <c r="D30" s="6">
        <f t="shared" si="1"/>
        <v>0.47058823529411764</v>
      </c>
    </row>
    <row r="31" spans="2:11" x14ac:dyDescent="0.25">
      <c r="B31" s="1" t="s">
        <v>59</v>
      </c>
      <c r="C31">
        <v>45</v>
      </c>
      <c r="D31" s="6">
        <f t="shared" si="1"/>
        <v>5.2941176470588234</v>
      </c>
    </row>
    <row r="32" spans="2:11" x14ac:dyDescent="0.25">
      <c r="B32" s="1" t="s">
        <v>151</v>
      </c>
      <c r="C32">
        <v>1</v>
      </c>
    </row>
    <row r="33" spans="2:3" x14ac:dyDescent="0.25">
      <c r="B33" s="1" t="s">
        <v>153</v>
      </c>
      <c r="C33">
        <v>2</v>
      </c>
    </row>
    <row r="34" spans="2:3" x14ac:dyDescent="0.25">
      <c r="B34" s="1" t="s">
        <v>154</v>
      </c>
      <c r="C34">
        <v>1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AA69-FA12-49D1-B11F-350598C7A7F2}">
  <dimension ref="B3:K6"/>
  <sheetViews>
    <sheetView workbookViewId="0">
      <selection activeCell="B3" sqref="B3:K6"/>
    </sheetView>
  </sheetViews>
  <sheetFormatPr baseColWidth="10" defaultRowHeight="15" x14ac:dyDescent="0.25"/>
  <cols>
    <col min="2" max="2" width="21.42578125" customWidth="1"/>
  </cols>
  <sheetData>
    <row r="3" spans="2:11" x14ac:dyDescent="0.25">
      <c r="B3" s="1" t="s">
        <v>25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147</v>
      </c>
      <c r="I3" s="1" t="s">
        <v>150</v>
      </c>
      <c r="J3" s="1" t="s">
        <v>152</v>
      </c>
      <c r="K3" s="1" t="s">
        <v>6</v>
      </c>
    </row>
    <row r="4" spans="2:11" x14ac:dyDescent="0.25">
      <c r="B4" s="1" t="s">
        <v>26</v>
      </c>
      <c r="C4" s="1">
        <v>0</v>
      </c>
      <c r="D4" s="1">
        <v>1</v>
      </c>
      <c r="E4" s="1">
        <v>4</v>
      </c>
      <c r="F4" s="1">
        <v>3</v>
      </c>
      <c r="G4" s="1">
        <v>7</v>
      </c>
      <c r="H4" s="1">
        <v>5</v>
      </c>
      <c r="I4" s="1">
        <v>5</v>
      </c>
      <c r="J4" s="1">
        <v>1</v>
      </c>
      <c r="K4" s="1">
        <f>SUM(C4:J4)</f>
        <v>26</v>
      </c>
    </row>
    <row r="5" spans="2:11" x14ac:dyDescent="0.25">
      <c r="B5" s="1" t="s">
        <v>27</v>
      </c>
      <c r="C5" s="1">
        <v>55</v>
      </c>
      <c r="D5" s="1">
        <v>153</v>
      </c>
      <c r="E5" s="1"/>
      <c r="F5" s="1"/>
      <c r="G5" s="1"/>
      <c r="H5" s="1"/>
      <c r="I5" s="1"/>
      <c r="J5" s="1"/>
      <c r="K5" s="1"/>
    </row>
    <row r="6" spans="2:11" x14ac:dyDescent="0.25">
      <c r="B6" s="1" t="s">
        <v>6</v>
      </c>
      <c r="C6" s="1">
        <f>SUM(C4:C5)</f>
        <v>55</v>
      </c>
      <c r="D6" s="1">
        <f t="shared" ref="D6:K6" si="0">SUM(D4:D5)</f>
        <v>154</v>
      </c>
      <c r="E6" s="1">
        <f t="shared" si="0"/>
        <v>4</v>
      </c>
      <c r="F6" s="1">
        <f t="shared" si="0"/>
        <v>3</v>
      </c>
      <c r="G6" s="1">
        <f t="shared" si="0"/>
        <v>7</v>
      </c>
      <c r="H6" s="1">
        <f t="shared" si="0"/>
        <v>5</v>
      </c>
      <c r="I6" s="1"/>
      <c r="J6" s="1"/>
      <c r="K6" s="1">
        <f t="shared" si="0"/>
        <v>26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3FB0-2A60-4A0C-85D1-7BBC5A17B1B9}">
  <dimension ref="B3:L86"/>
  <sheetViews>
    <sheetView workbookViewId="0">
      <selection activeCell="J20" sqref="J20"/>
    </sheetView>
  </sheetViews>
  <sheetFormatPr baseColWidth="10" defaultRowHeight="15" x14ac:dyDescent="0.25"/>
  <cols>
    <col min="2" max="2" width="88.85546875" customWidth="1"/>
  </cols>
  <sheetData>
    <row r="3" spans="2:12" x14ac:dyDescent="0.25">
      <c r="B3" t="s">
        <v>42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K3" s="1" t="s">
        <v>0</v>
      </c>
      <c r="L3" s="1"/>
    </row>
    <row r="4" spans="2:12" x14ac:dyDescent="0.25">
      <c r="B4" t="s">
        <v>63</v>
      </c>
      <c r="C4">
        <v>1</v>
      </c>
      <c r="F4">
        <v>1</v>
      </c>
      <c r="H4">
        <f>SUM(C4:G4)</f>
        <v>2</v>
      </c>
      <c r="K4" s="1" t="s">
        <v>1</v>
      </c>
      <c r="L4" s="1">
        <v>55</v>
      </c>
    </row>
    <row r="5" spans="2:12" x14ac:dyDescent="0.25">
      <c r="B5" t="s">
        <v>64</v>
      </c>
      <c r="C5">
        <v>1</v>
      </c>
      <c r="D5">
        <v>6</v>
      </c>
      <c r="G5">
        <v>4</v>
      </c>
      <c r="H5">
        <f t="shared" ref="H5:H68" si="0">SUM(C5:G5)</f>
        <v>11</v>
      </c>
      <c r="K5" s="1" t="s">
        <v>2</v>
      </c>
      <c r="L5" s="1">
        <v>154</v>
      </c>
    </row>
    <row r="6" spans="2:12" x14ac:dyDescent="0.25">
      <c r="B6" t="s">
        <v>65</v>
      </c>
      <c r="C6">
        <v>2</v>
      </c>
      <c r="D6">
        <v>2</v>
      </c>
      <c r="E6">
        <v>4</v>
      </c>
      <c r="F6">
        <v>4</v>
      </c>
      <c r="G6">
        <v>7</v>
      </c>
      <c r="H6">
        <f t="shared" si="0"/>
        <v>19</v>
      </c>
      <c r="K6" s="1" t="s">
        <v>3</v>
      </c>
      <c r="L6" s="1">
        <v>115</v>
      </c>
    </row>
    <row r="7" spans="2:12" x14ac:dyDescent="0.25">
      <c r="B7" t="s">
        <v>66</v>
      </c>
      <c r="C7">
        <v>1</v>
      </c>
      <c r="D7">
        <v>1</v>
      </c>
      <c r="H7">
        <f t="shared" si="0"/>
        <v>2</v>
      </c>
      <c r="K7" s="1" t="s">
        <v>4</v>
      </c>
      <c r="L7" s="1">
        <v>130</v>
      </c>
    </row>
    <row r="8" spans="2:12" x14ac:dyDescent="0.25">
      <c r="B8" t="s">
        <v>67</v>
      </c>
      <c r="C8">
        <v>1</v>
      </c>
      <c r="H8">
        <f t="shared" si="0"/>
        <v>1</v>
      </c>
      <c r="K8" s="1" t="s">
        <v>5</v>
      </c>
      <c r="L8" s="1">
        <v>119</v>
      </c>
    </row>
    <row r="9" spans="2:12" x14ac:dyDescent="0.25">
      <c r="B9" t="s">
        <v>68</v>
      </c>
      <c r="C9">
        <v>1</v>
      </c>
      <c r="H9">
        <f t="shared" si="0"/>
        <v>1</v>
      </c>
      <c r="K9" s="1" t="s">
        <v>6</v>
      </c>
      <c r="L9" s="1">
        <f>SUM(L4:L8)</f>
        <v>573</v>
      </c>
    </row>
    <row r="10" spans="2:12" x14ac:dyDescent="0.25">
      <c r="B10" t="s">
        <v>69</v>
      </c>
      <c r="C10">
        <v>7</v>
      </c>
      <c r="E10">
        <v>1</v>
      </c>
      <c r="H10">
        <f t="shared" si="0"/>
        <v>8</v>
      </c>
    </row>
    <row r="11" spans="2:12" x14ac:dyDescent="0.25">
      <c r="B11" t="s">
        <v>70</v>
      </c>
      <c r="C11">
        <v>14</v>
      </c>
      <c r="D11">
        <v>22</v>
      </c>
      <c r="E11">
        <v>12</v>
      </c>
      <c r="F11">
        <v>35</v>
      </c>
      <c r="G11">
        <v>14</v>
      </c>
      <c r="H11">
        <f t="shared" si="0"/>
        <v>97</v>
      </c>
    </row>
    <row r="12" spans="2:12" x14ac:dyDescent="0.25">
      <c r="B12" t="s">
        <v>71</v>
      </c>
      <c r="C12">
        <v>1</v>
      </c>
      <c r="D12">
        <v>1</v>
      </c>
      <c r="H12">
        <f t="shared" si="0"/>
        <v>2</v>
      </c>
    </row>
    <row r="13" spans="2:12" x14ac:dyDescent="0.25">
      <c r="B13" t="s">
        <v>72</v>
      </c>
      <c r="C13">
        <v>1</v>
      </c>
      <c r="G13">
        <v>2</v>
      </c>
      <c r="H13">
        <f t="shared" si="0"/>
        <v>3</v>
      </c>
    </row>
    <row r="14" spans="2:12" x14ac:dyDescent="0.25">
      <c r="B14" t="s">
        <v>73</v>
      </c>
      <c r="C14">
        <v>10</v>
      </c>
      <c r="D14">
        <v>17</v>
      </c>
      <c r="E14">
        <v>12</v>
      </c>
      <c r="F14">
        <v>28</v>
      </c>
      <c r="G14">
        <v>30</v>
      </c>
      <c r="H14">
        <f t="shared" si="0"/>
        <v>97</v>
      </c>
    </row>
    <row r="15" spans="2:12" x14ac:dyDescent="0.25">
      <c r="B15" t="s">
        <v>74</v>
      </c>
      <c r="C15">
        <v>1</v>
      </c>
      <c r="D15">
        <v>6</v>
      </c>
      <c r="E15">
        <v>2</v>
      </c>
      <c r="F15">
        <v>1</v>
      </c>
      <c r="G15">
        <v>1</v>
      </c>
      <c r="H15">
        <f t="shared" si="0"/>
        <v>11</v>
      </c>
    </row>
    <row r="16" spans="2:12" x14ac:dyDescent="0.25">
      <c r="B16" t="s">
        <v>75</v>
      </c>
      <c r="C16">
        <v>1</v>
      </c>
      <c r="H16">
        <f t="shared" si="0"/>
        <v>1</v>
      </c>
    </row>
    <row r="17" spans="2:8" x14ac:dyDescent="0.25">
      <c r="B17" t="s">
        <v>76</v>
      </c>
      <c r="C17">
        <v>2</v>
      </c>
      <c r="H17">
        <f t="shared" si="0"/>
        <v>2</v>
      </c>
    </row>
    <row r="18" spans="2:8" x14ac:dyDescent="0.25">
      <c r="B18" t="s">
        <v>77</v>
      </c>
      <c r="C18">
        <v>2</v>
      </c>
      <c r="E18">
        <v>16</v>
      </c>
      <c r="F18">
        <v>4</v>
      </c>
      <c r="H18">
        <f t="shared" si="0"/>
        <v>22</v>
      </c>
    </row>
    <row r="19" spans="2:8" x14ac:dyDescent="0.25">
      <c r="B19" t="s">
        <v>78</v>
      </c>
      <c r="C19">
        <v>4</v>
      </c>
      <c r="D19">
        <v>6</v>
      </c>
      <c r="F19">
        <v>3</v>
      </c>
      <c r="G19">
        <v>1</v>
      </c>
      <c r="H19">
        <f t="shared" si="0"/>
        <v>14</v>
      </c>
    </row>
    <row r="20" spans="2:8" x14ac:dyDescent="0.25">
      <c r="B20" t="s">
        <v>79</v>
      </c>
      <c r="C20">
        <v>1</v>
      </c>
      <c r="D20">
        <v>4</v>
      </c>
      <c r="E20">
        <v>11</v>
      </c>
      <c r="F20">
        <v>4</v>
      </c>
      <c r="G20">
        <v>2</v>
      </c>
      <c r="H20">
        <f t="shared" si="0"/>
        <v>22</v>
      </c>
    </row>
    <row r="21" spans="2:8" x14ac:dyDescent="0.25">
      <c r="B21" t="s">
        <v>80</v>
      </c>
      <c r="C21">
        <v>1</v>
      </c>
      <c r="F21">
        <v>5</v>
      </c>
      <c r="G21">
        <v>7</v>
      </c>
      <c r="H21">
        <f t="shared" si="0"/>
        <v>13</v>
      </c>
    </row>
    <row r="22" spans="2:8" x14ac:dyDescent="0.25">
      <c r="B22" t="s">
        <v>81</v>
      </c>
      <c r="C22">
        <v>2</v>
      </c>
      <c r="H22">
        <f t="shared" si="0"/>
        <v>2</v>
      </c>
    </row>
    <row r="23" spans="2:8" x14ac:dyDescent="0.25">
      <c r="B23" t="s">
        <v>82</v>
      </c>
      <c r="C23">
        <v>1</v>
      </c>
      <c r="H23">
        <f t="shared" si="0"/>
        <v>1</v>
      </c>
    </row>
    <row r="24" spans="2:8" x14ac:dyDescent="0.25">
      <c r="B24" t="s">
        <v>83</v>
      </c>
      <c r="D24">
        <v>1</v>
      </c>
      <c r="F24">
        <v>1</v>
      </c>
      <c r="G24">
        <v>6</v>
      </c>
      <c r="H24">
        <f t="shared" si="0"/>
        <v>8</v>
      </c>
    </row>
    <row r="25" spans="2:8" x14ac:dyDescent="0.25">
      <c r="B25" t="s">
        <v>84</v>
      </c>
      <c r="D25">
        <v>1</v>
      </c>
      <c r="H25">
        <f t="shared" si="0"/>
        <v>1</v>
      </c>
    </row>
    <row r="26" spans="2:8" x14ac:dyDescent="0.25">
      <c r="B26" t="s">
        <v>85</v>
      </c>
      <c r="D26">
        <v>1</v>
      </c>
      <c r="F26">
        <v>1</v>
      </c>
      <c r="H26">
        <f t="shared" si="0"/>
        <v>2</v>
      </c>
    </row>
    <row r="27" spans="2:8" x14ac:dyDescent="0.25">
      <c r="B27" t="s">
        <v>86</v>
      </c>
      <c r="D27">
        <v>1</v>
      </c>
      <c r="E27">
        <v>3</v>
      </c>
      <c r="H27">
        <f t="shared" si="0"/>
        <v>4</v>
      </c>
    </row>
    <row r="28" spans="2:8" x14ac:dyDescent="0.25">
      <c r="B28" t="s">
        <v>87</v>
      </c>
      <c r="D28">
        <v>1</v>
      </c>
      <c r="H28">
        <f t="shared" si="0"/>
        <v>1</v>
      </c>
    </row>
    <row r="29" spans="2:8" x14ac:dyDescent="0.25">
      <c r="B29" t="s">
        <v>88</v>
      </c>
      <c r="D29">
        <v>7</v>
      </c>
      <c r="E29">
        <v>3</v>
      </c>
      <c r="G29">
        <v>7</v>
      </c>
      <c r="H29">
        <f t="shared" si="0"/>
        <v>17</v>
      </c>
    </row>
    <row r="30" spans="2:8" x14ac:dyDescent="0.25">
      <c r="B30" t="s">
        <v>89</v>
      </c>
      <c r="D30">
        <v>3</v>
      </c>
      <c r="F30">
        <v>2</v>
      </c>
      <c r="G30">
        <v>3</v>
      </c>
      <c r="H30">
        <f t="shared" si="0"/>
        <v>8</v>
      </c>
    </row>
    <row r="31" spans="2:8" x14ac:dyDescent="0.25">
      <c r="B31" t="s">
        <v>90</v>
      </c>
      <c r="D31">
        <v>1</v>
      </c>
      <c r="H31">
        <f t="shared" si="0"/>
        <v>1</v>
      </c>
    </row>
    <row r="32" spans="2:8" x14ac:dyDescent="0.25">
      <c r="B32" t="s">
        <v>91</v>
      </c>
      <c r="D32">
        <v>2</v>
      </c>
      <c r="G32">
        <v>6</v>
      </c>
      <c r="H32">
        <f t="shared" si="0"/>
        <v>8</v>
      </c>
    </row>
    <row r="33" spans="2:8" x14ac:dyDescent="0.25">
      <c r="B33" t="s">
        <v>92</v>
      </c>
      <c r="D33">
        <v>3</v>
      </c>
      <c r="H33">
        <f t="shared" si="0"/>
        <v>3</v>
      </c>
    </row>
    <row r="34" spans="2:8" x14ac:dyDescent="0.25">
      <c r="B34" t="s">
        <v>93</v>
      </c>
      <c r="D34">
        <v>3</v>
      </c>
      <c r="H34">
        <f t="shared" si="0"/>
        <v>3</v>
      </c>
    </row>
    <row r="35" spans="2:8" x14ac:dyDescent="0.25">
      <c r="B35" t="s">
        <v>94</v>
      </c>
      <c r="D35">
        <v>1</v>
      </c>
      <c r="H35">
        <f t="shared" si="0"/>
        <v>1</v>
      </c>
    </row>
    <row r="36" spans="2:8" x14ac:dyDescent="0.25">
      <c r="B36" t="s">
        <v>95</v>
      </c>
      <c r="D36">
        <v>1</v>
      </c>
      <c r="H36">
        <f t="shared" si="0"/>
        <v>1</v>
      </c>
    </row>
    <row r="37" spans="2:8" x14ac:dyDescent="0.25">
      <c r="B37" t="s">
        <v>96</v>
      </c>
      <c r="D37">
        <v>1</v>
      </c>
      <c r="H37">
        <f t="shared" si="0"/>
        <v>1</v>
      </c>
    </row>
    <row r="38" spans="2:8" x14ac:dyDescent="0.25">
      <c r="B38" t="s">
        <v>97</v>
      </c>
      <c r="D38">
        <v>1</v>
      </c>
      <c r="H38">
        <f t="shared" si="0"/>
        <v>1</v>
      </c>
    </row>
    <row r="39" spans="2:8" x14ac:dyDescent="0.25">
      <c r="B39" t="s">
        <v>98</v>
      </c>
      <c r="D39">
        <v>2</v>
      </c>
      <c r="E39">
        <v>1</v>
      </c>
      <c r="H39">
        <f t="shared" si="0"/>
        <v>3</v>
      </c>
    </row>
    <row r="40" spans="2:8" x14ac:dyDescent="0.25">
      <c r="B40" t="s">
        <v>99</v>
      </c>
      <c r="D40">
        <v>1</v>
      </c>
      <c r="H40">
        <f t="shared" si="0"/>
        <v>1</v>
      </c>
    </row>
    <row r="41" spans="2:8" x14ac:dyDescent="0.25">
      <c r="B41" t="s">
        <v>100</v>
      </c>
      <c r="D41">
        <v>5</v>
      </c>
      <c r="G41">
        <v>2</v>
      </c>
      <c r="H41">
        <f t="shared" si="0"/>
        <v>7</v>
      </c>
    </row>
    <row r="42" spans="2:8" x14ac:dyDescent="0.25">
      <c r="B42" t="s">
        <v>101</v>
      </c>
      <c r="D42">
        <v>1</v>
      </c>
      <c r="H42">
        <f t="shared" si="0"/>
        <v>1</v>
      </c>
    </row>
    <row r="43" spans="2:8" x14ac:dyDescent="0.25">
      <c r="B43" t="s">
        <v>102</v>
      </c>
      <c r="D43">
        <v>1</v>
      </c>
      <c r="H43">
        <f t="shared" si="0"/>
        <v>1</v>
      </c>
    </row>
    <row r="44" spans="2:8" x14ac:dyDescent="0.25">
      <c r="B44" t="s">
        <v>103</v>
      </c>
      <c r="D44">
        <v>1</v>
      </c>
      <c r="H44">
        <f t="shared" si="0"/>
        <v>1</v>
      </c>
    </row>
    <row r="45" spans="2:8" x14ac:dyDescent="0.25">
      <c r="B45" t="s">
        <v>104</v>
      </c>
      <c r="D45">
        <v>1</v>
      </c>
      <c r="H45">
        <f t="shared" si="0"/>
        <v>1</v>
      </c>
    </row>
    <row r="46" spans="2:8" x14ac:dyDescent="0.25">
      <c r="B46" t="s">
        <v>105</v>
      </c>
      <c r="D46">
        <v>12</v>
      </c>
      <c r="E46">
        <v>4</v>
      </c>
      <c r="F46">
        <v>10</v>
      </c>
      <c r="H46">
        <f t="shared" si="0"/>
        <v>26</v>
      </c>
    </row>
    <row r="47" spans="2:8" x14ac:dyDescent="0.25">
      <c r="B47" t="s">
        <v>106</v>
      </c>
      <c r="D47">
        <v>1</v>
      </c>
      <c r="H47">
        <f t="shared" si="0"/>
        <v>1</v>
      </c>
    </row>
    <row r="48" spans="2:8" x14ac:dyDescent="0.25">
      <c r="B48" t="s">
        <v>107</v>
      </c>
      <c r="D48">
        <v>1</v>
      </c>
      <c r="H48">
        <f t="shared" si="0"/>
        <v>1</v>
      </c>
    </row>
    <row r="49" spans="2:8" x14ac:dyDescent="0.25">
      <c r="B49" t="s">
        <v>108</v>
      </c>
      <c r="D49">
        <v>1</v>
      </c>
      <c r="H49">
        <f t="shared" si="0"/>
        <v>1</v>
      </c>
    </row>
    <row r="50" spans="2:8" x14ac:dyDescent="0.25">
      <c r="B50" t="s">
        <v>109</v>
      </c>
      <c r="D50">
        <v>1</v>
      </c>
      <c r="H50">
        <f t="shared" si="0"/>
        <v>1</v>
      </c>
    </row>
    <row r="51" spans="2:8" x14ac:dyDescent="0.25">
      <c r="B51" t="s">
        <v>110</v>
      </c>
      <c r="D51">
        <v>2</v>
      </c>
      <c r="H51">
        <f t="shared" si="0"/>
        <v>2</v>
      </c>
    </row>
    <row r="52" spans="2:8" x14ac:dyDescent="0.25">
      <c r="B52" t="s">
        <v>111</v>
      </c>
      <c r="D52">
        <v>2</v>
      </c>
      <c r="F52">
        <v>2</v>
      </c>
      <c r="G52">
        <v>2</v>
      </c>
      <c r="H52">
        <f t="shared" si="0"/>
        <v>6</v>
      </c>
    </row>
    <row r="53" spans="2:8" x14ac:dyDescent="0.25">
      <c r="B53" t="s">
        <v>112</v>
      </c>
      <c r="D53">
        <v>5</v>
      </c>
      <c r="H53">
        <f t="shared" si="0"/>
        <v>5</v>
      </c>
    </row>
    <row r="54" spans="2:8" x14ac:dyDescent="0.25">
      <c r="B54" t="s">
        <v>113</v>
      </c>
      <c r="D54">
        <v>2</v>
      </c>
      <c r="F54">
        <v>1</v>
      </c>
      <c r="G54">
        <v>2</v>
      </c>
      <c r="H54">
        <f t="shared" si="0"/>
        <v>5</v>
      </c>
    </row>
    <row r="55" spans="2:8" x14ac:dyDescent="0.25">
      <c r="B55" t="s">
        <v>114</v>
      </c>
      <c r="D55">
        <v>2</v>
      </c>
      <c r="H55">
        <f t="shared" si="0"/>
        <v>2</v>
      </c>
    </row>
    <row r="56" spans="2:8" x14ac:dyDescent="0.25">
      <c r="B56" t="s">
        <v>115</v>
      </c>
      <c r="D56">
        <v>1</v>
      </c>
      <c r="H56">
        <f t="shared" si="0"/>
        <v>1</v>
      </c>
    </row>
    <row r="57" spans="2:8" x14ac:dyDescent="0.25">
      <c r="B57" t="s">
        <v>116</v>
      </c>
      <c r="D57">
        <v>5</v>
      </c>
      <c r="E57">
        <v>15</v>
      </c>
      <c r="F57">
        <v>11</v>
      </c>
      <c r="G57">
        <v>8</v>
      </c>
      <c r="H57">
        <f t="shared" si="0"/>
        <v>39</v>
      </c>
    </row>
    <row r="58" spans="2:8" x14ac:dyDescent="0.25">
      <c r="B58" t="s">
        <v>117</v>
      </c>
      <c r="D58">
        <v>1</v>
      </c>
      <c r="E58">
        <v>1</v>
      </c>
      <c r="H58">
        <f t="shared" si="0"/>
        <v>2</v>
      </c>
    </row>
    <row r="59" spans="2:8" x14ac:dyDescent="0.25">
      <c r="B59" t="s">
        <v>118</v>
      </c>
      <c r="D59">
        <v>3</v>
      </c>
      <c r="F59">
        <v>2</v>
      </c>
      <c r="H59">
        <f t="shared" si="0"/>
        <v>5</v>
      </c>
    </row>
    <row r="60" spans="2:8" x14ac:dyDescent="0.25">
      <c r="B60" t="s">
        <v>119</v>
      </c>
      <c r="D60">
        <v>2</v>
      </c>
      <c r="H60">
        <f t="shared" si="0"/>
        <v>2</v>
      </c>
    </row>
    <row r="61" spans="2:8" x14ac:dyDescent="0.25">
      <c r="B61" t="s">
        <v>120</v>
      </c>
      <c r="D61">
        <v>2</v>
      </c>
      <c r="H61">
        <f t="shared" si="0"/>
        <v>2</v>
      </c>
    </row>
    <row r="62" spans="2:8" x14ac:dyDescent="0.25">
      <c r="B62" t="s">
        <v>121</v>
      </c>
      <c r="D62">
        <v>2</v>
      </c>
      <c r="H62">
        <f t="shared" si="0"/>
        <v>2</v>
      </c>
    </row>
    <row r="63" spans="2:8" x14ac:dyDescent="0.25">
      <c r="B63" t="s">
        <v>122</v>
      </c>
      <c r="D63">
        <v>4</v>
      </c>
      <c r="H63">
        <f t="shared" si="0"/>
        <v>4</v>
      </c>
    </row>
    <row r="64" spans="2:8" x14ac:dyDescent="0.25">
      <c r="B64" t="s">
        <v>123</v>
      </c>
      <c r="E64">
        <v>1</v>
      </c>
      <c r="H64">
        <f t="shared" si="0"/>
        <v>1</v>
      </c>
    </row>
    <row r="65" spans="2:8" x14ac:dyDescent="0.25">
      <c r="B65" t="s">
        <v>124</v>
      </c>
      <c r="E65">
        <v>1</v>
      </c>
      <c r="H65">
        <f t="shared" si="0"/>
        <v>1</v>
      </c>
    </row>
    <row r="66" spans="2:8" x14ac:dyDescent="0.25">
      <c r="B66" t="s">
        <v>125</v>
      </c>
      <c r="E66">
        <v>1</v>
      </c>
      <c r="H66">
        <f t="shared" si="0"/>
        <v>1</v>
      </c>
    </row>
    <row r="67" spans="2:8" x14ac:dyDescent="0.25">
      <c r="B67" t="s">
        <v>126</v>
      </c>
      <c r="E67">
        <v>1</v>
      </c>
      <c r="G67">
        <v>4</v>
      </c>
      <c r="H67">
        <f t="shared" si="0"/>
        <v>5</v>
      </c>
    </row>
    <row r="68" spans="2:8" x14ac:dyDescent="0.25">
      <c r="B68" t="s">
        <v>127</v>
      </c>
      <c r="E68">
        <v>1</v>
      </c>
      <c r="H68">
        <f t="shared" si="0"/>
        <v>1</v>
      </c>
    </row>
    <row r="69" spans="2:8" x14ac:dyDescent="0.25">
      <c r="B69" t="s">
        <v>128</v>
      </c>
      <c r="E69">
        <v>2</v>
      </c>
      <c r="H69">
        <f t="shared" ref="H69:H85" si="1">SUM(C69:G69)</f>
        <v>2</v>
      </c>
    </row>
    <row r="70" spans="2:8" x14ac:dyDescent="0.25">
      <c r="B70" t="s">
        <v>129</v>
      </c>
      <c r="E70">
        <v>2</v>
      </c>
      <c r="H70">
        <f t="shared" si="1"/>
        <v>2</v>
      </c>
    </row>
    <row r="71" spans="2:8" x14ac:dyDescent="0.25">
      <c r="B71" t="s">
        <v>130</v>
      </c>
      <c r="E71">
        <v>10</v>
      </c>
      <c r="F71">
        <v>7</v>
      </c>
      <c r="G71">
        <v>6</v>
      </c>
      <c r="H71">
        <f t="shared" si="1"/>
        <v>23</v>
      </c>
    </row>
    <row r="72" spans="2:8" x14ac:dyDescent="0.25">
      <c r="B72" t="s">
        <v>131</v>
      </c>
      <c r="E72">
        <v>1</v>
      </c>
      <c r="H72">
        <f t="shared" si="1"/>
        <v>1</v>
      </c>
    </row>
    <row r="73" spans="2:8" x14ac:dyDescent="0.25">
      <c r="B73" t="s">
        <v>132</v>
      </c>
      <c r="E73">
        <v>4</v>
      </c>
      <c r="H73">
        <f t="shared" si="1"/>
        <v>4</v>
      </c>
    </row>
    <row r="74" spans="2:8" x14ac:dyDescent="0.25">
      <c r="B74" t="s">
        <v>133</v>
      </c>
      <c r="E74">
        <v>1</v>
      </c>
      <c r="H74">
        <f t="shared" si="1"/>
        <v>1</v>
      </c>
    </row>
    <row r="75" spans="2:8" x14ac:dyDescent="0.25">
      <c r="B75" t="s">
        <v>134</v>
      </c>
      <c r="E75">
        <v>1</v>
      </c>
      <c r="H75">
        <f t="shared" si="1"/>
        <v>1</v>
      </c>
    </row>
    <row r="76" spans="2:8" x14ac:dyDescent="0.25">
      <c r="B76" t="s">
        <v>135</v>
      </c>
      <c r="E76">
        <v>2</v>
      </c>
      <c r="F76">
        <v>1</v>
      </c>
      <c r="H76">
        <f t="shared" si="1"/>
        <v>3</v>
      </c>
    </row>
    <row r="77" spans="2:8" x14ac:dyDescent="0.25">
      <c r="B77" t="s">
        <v>136</v>
      </c>
      <c r="E77">
        <v>1</v>
      </c>
      <c r="H77">
        <f t="shared" si="1"/>
        <v>1</v>
      </c>
    </row>
    <row r="78" spans="2:8" x14ac:dyDescent="0.25">
      <c r="B78" t="s">
        <v>137</v>
      </c>
      <c r="F78">
        <v>1</v>
      </c>
      <c r="G78">
        <v>1</v>
      </c>
      <c r="H78">
        <f t="shared" si="1"/>
        <v>2</v>
      </c>
    </row>
    <row r="79" spans="2:8" x14ac:dyDescent="0.25">
      <c r="B79" t="s">
        <v>138</v>
      </c>
      <c r="F79">
        <v>1</v>
      </c>
      <c r="H79">
        <f t="shared" si="1"/>
        <v>1</v>
      </c>
    </row>
    <row r="80" spans="2:8" x14ac:dyDescent="0.25">
      <c r="B80" t="s">
        <v>139</v>
      </c>
      <c r="F80">
        <v>2</v>
      </c>
      <c r="H80">
        <f t="shared" si="1"/>
        <v>2</v>
      </c>
    </row>
    <row r="81" spans="2:8" x14ac:dyDescent="0.25">
      <c r="B81" t="s">
        <v>140</v>
      </c>
      <c r="F81">
        <v>1</v>
      </c>
      <c r="H81">
        <f t="shared" si="1"/>
        <v>1</v>
      </c>
    </row>
    <row r="82" spans="2:8" x14ac:dyDescent="0.25">
      <c r="B82" t="s">
        <v>141</v>
      </c>
      <c r="F82">
        <v>1</v>
      </c>
      <c r="H82">
        <f t="shared" si="1"/>
        <v>1</v>
      </c>
    </row>
    <row r="83" spans="2:8" x14ac:dyDescent="0.25">
      <c r="B83" t="s">
        <v>142</v>
      </c>
      <c r="F83">
        <v>1</v>
      </c>
      <c r="H83">
        <f t="shared" si="1"/>
        <v>1</v>
      </c>
    </row>
    <row r="84" spans="2:8" x14ac:dyDescent="0.25">
      <c r="B84" t="s">
        <v>143</v>
      </c>
      <c r="G84">
        <v>1</v>
      </c>
      <c r="H84">
        <f t="shared" si="1"/>
        <v>1</v>
      </c>
    </row>
    <row r="85" spans="2:8" x14ac:dyDescent="0.25">
      <c r="B85" t="s">
        <v>144</v>
      </c>
      <c r="G85">
        <v>2</v>
      </c>
      <c r="H85">
        <f t="shared" si="1"/>
        <v>2</v>
      </c>
    </row>
    <row r="86" spans="2:8" x14ac:dyDescent="0.25">
      <c r="C86">
        <f>SUM(C4:C54)</f>
        <v>55</v>
      </c>
      <c r="D86">
        <f>SUM(D4:D63)</f>
        <v>154</v>
      </c>
      <c r="E86">
        <f>SUM(E4:E84)</f>
        <v>114</v>
      </c>
      <c r="F86">
        <f>SUM(F4:F84)</f>
        <v>130</v>
      </c>
      <c r="G86">
        <f>SUM(G4:G84)</f>
        <v>116</v>
      </c>
    </row>
  </sheetData>
  <autoFilter ref="B3:B86" xr:uid="{FD5E3FB0-2A60-4A0C-85D1-7BBC5A17B1B9}"/>
  <phoneticPr fontId="1" type="noConversion"/>
  <conditionalFormatting sqref="B1:B1048576">
    <cfRule type="duplicateValues" dxfId="8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6B4DA-AAFA-4B06-8C97-EA55145D5EB4}">
  <dimension ref="A2:M87"/>
  <sheetViews>
    <sheetView tabSelected="1" topLeftCell="A70" workbookViewId="0">
      <selection activeCell="B92" sqref="B92"/>
    </sheetView>
  </sheetViews>
  <sheetFormatPr baseColWidth="10" defaultRowHeight="15" x14ac:dyDescent="0.25"/>
  <cols>
    <col min="2" max="2" width="103.28515625" customWidth="1"/>
    <col min="3" max="3" width="15.85546875" customWidth="1"/>
    <col min="4" max="4" width="14.85546875" customWidth="1"/>
  </cols>
  <sheetData>
    <row r="2" spans="1:13" x14ac:dyDescent="0.25">
      <c r="B2" t="s">
        <v>42</v>
      </c>
      <c r="C2" t="s">
        <v>6</v>
      </c>
      <c r="D2" t="s">
        <v>146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147</v>
      </c>
      <c r="K2" t="s">
        <v>150</v>
      </c>
      <c r="L2" t="s">
        <v>152</v>
      </c>
      <c r="M2" t="s">
        <v>145</v>
      </c>
    </row>
    <row r="3" spans="1:13" x14ac:dyDescent="0.25">
      <c r="A3">
        <v>1</v>
      </c>
      <c r="B3" t="s">
        <v>70</v>
      </c>
      <c r="C3">
        <f>SUM(E3:L3)</f>
        <v>154</v>
      </c>
      <c r="D3" s="6">
        <f>C3*100/666</f>
        <v>23.123123123123122</v>
      </c>
      <c r="E3">
        <v>14</v>
      </c>
      <c r="F3">
        <v>22</v>
      </c>
      <c r="G3">
        <v>12</v>
      </c>
      <c r="H3">
        <v>35</v>
      </c>
      <c r="I3">
        <v>14</v>
      </c>
      <c r="J3">
        <v>15</v>
      </c>
      <c r="K3">
        <v>12</v>
      </c>
      <c r="L3">
        <v>30</v>
      </c>
      <c r="M3">
        <f>SUM(E3:L87)</f>
        <v>838</v>
      </c>
    </row>
    <row r="4" spans="1:13" x14ac:dyDescent="0.25">
      <c r="A4">
        <v>2</v>
      </c>
      <c r="B4" t="s">
        <v>73</v>
      </c>
      <c r="C4">
        <f t="shared" ref="C4:C67" si="0">SUM(E4:L4)</f>
        <v>144</v>
      </c>
      <c r="D4" s="6">
        <f t="shared" ref="D4:D67" si="1">C4*100/666</f>
        <v>21.621621621621621</v>
      </c>
      <c r="E4">
        <v>10</v>
      </c>
      <c r="F4">
        <v>17</v>
      </c>
      <c r="G4">
        <v>12</v>
      </c>
      <c r="H4">
        <v>28</v>
      </c>
      <c r="I4">
        <v>30</v>
      </c>
      <c r="J4">
        <v>34</v>
      </c>
      <c r="K4">
        <v>10</v>
      </c>
      <c r="L4">
        <v>3</v>
      </c>
    </row>
    <row r="5" spans="1:13" x14ac:dyDescent="0.25">
      <c r="A5">
        <v>3</v>
      </c>
      <c r="B5" t="s">
        <v>116</v>
      </c>
      <c r="C5">
        <f t="shared" si="0"/>
        <v>83</v>
      </c>
      <c r="D5" s="6">
        <f t="shared" si="1"/>
        <v>12.462462462462462</v>
      </c>
      <c r="F5">
        <v>5</v>
      </c>
      <c r="G5">
        <v>15</v>
      </c>
      <c r="H5">
        <v>11</v>
      </c>
      <c r="I5">
        <v>8</v>
      </c>
      <c r="J5">
        <v>9</v>
      </c>
      <c r="K5">
        <v>15</v>
      </c>
      <c r="L5">
        <v>20</v>
      </c>
    </row>
    <row r="6" spans="1:13" x14ac:dyDescent="0.25">
      <c r="A6">
        <v>4</v>
      </c>
      <c r="B6" t="s">
        <v>105</v>
      </c>
      <c r="C6">
        <f t="shared" si="0"/>
        <v>39</v>
      </c>
      <c r="D6" s="6">
        <f t="shared" si="1"/>
        <v>5.8558558558558556</v>
      </c>
      <c r="F6">
        <v>12</v>
      </c>
      <c r="G6">
        <v>4</v>
      </c>
      <c r="H6">
        <v>10</v>
      </c>
      <c r="L6">
        <v>13</v>
      </c>
    </row>
    <row r="7" spans="1:13" x14ac:dyDescent="0.25">
      <c r="A7">
        <v>5</v>
      </c>
      <c r="B7" t="s">
        <v>130</v>
      </c>
      <c r="C7">
        <f t="shared" si="0"/>
        <v>40</v>
      </c>
      <c r="D7" s="6">
        <f t="shared" si="1"/>
        <v>6.0060060060060056</v>
      </c>
      <c r="G7">
        <v>10</v>
      </c>
      <c r="H7">
        <v>7</v>
      </c>
      <c r="I7">
        <v>6</v>
      </c>
      <c r="J7">
        <v>7</v>
      </c>
      <c r="K7">
        <v>7</v>
      </c>
      <c r="L7">
        <v>3</v>
      </c>
    </row>
    <row r="8" spans="1:13" x14ac:dyDescent="0.25">
      <c r="A8">
        <v>6</v>
      </c>
      <c r="B8" t="s">
        <v>77</v>
      </c>
      <c r="C8">
        <f t="shared" si="0"/>
        <v>42</v>
      </c>
      <c r="D8" s="6">
        <f t="shared" si="1"/>
        <v>6.3063063063063067</v>
      </c>
      <c r="E8">
        <v>2</v>
      </c>
      <c r="G8">
        <v>16</v>
      </c>
      <c r="H8">
        <v>4</v>
      </c>
      <c r="J8">
        <v>11</v>
      </c>
      <c r="K8">
        <v>3</v>
      </c>
      <c r="L8">
        <v>6</v>
      </c>
    </row>
    <row r="9" spans="1:13" x14ac:dyDescent="0.25">
      <c r="A9">
        <v>7</v>
      </c>
      <c r="B9" t="s">
        <v>79</v>
      </c>
      <c r="C9">
        <f t="shared" si="0"/>
        <v>39</v>
      </c>
      <c r="D9" s="6">
        <f t="shared" si="1"/>
        <v>5.8558558558558556</v>
      </c>
      <c r="E9">
        <v>1</v>
      </c>
      <c r="F9">
        <v>4</v>
      </c>
      <c r="G9">
        <v>11</v>
      </c>
      <c r="H9">
        <v>4</v>
      </c>
      <c r="I9">
        <v>2</v>
      </c>
      <c r="J9">
        <v>7</v>
      </c>
      <c r="K9">
        <v>7</v>
      </c>
      <c r="L9">
        <v>3</v>
      </c>
    </row>
    <row r="10" spans="1:13" x14ac:dyDescent="0.25">
      <c r="A10">
        <v>8</v>
      </c>
      <c r="B10" t="s">
        <v>65</v>
      </c>
      <c r="C10">
        <f t="shared" si="0"/>
        <v>42</v>
      </c>
      <c r="D10" s="6">
        <f t="shared" si="1"/>
        <v>6.3063063063063067</v>
      </c>
      <c r="E10">
        <v>2</v>
      </c>
      <c r="F10">
        <v>2</v>
      </c>
      <c r="G10">
        <v>4</v>
      </c>
      <c r="H10">
        <v>4</v>
      </c>
      <c r="I10">
        <v>7</v>
      </c>
      <c r="J10">
        <v>4</v>
      </c>
      <c r="K10">
        <v>13</v>
      </c>
      <c r="L10">
        <v>6</v>
      </c>
    </row>
    <row r="11" spans="1:13" x14ac:dyDescent="0.25">
      <c r="A11">
        <v>9</v>
      </c>
      <c r="B11" t="s">
        <v>88</v>
      </c>
      <c r="C11">
        <f t="shared" si="0"/>
        <v>18</v>
      </c>
      <c r="D11" s="6">
        <f t="shared" si="1"/>
        <v>2.7027027027027026</v>
      </c>
      <c r="F11">
        <v>7</v>
      </c>
      <c r="G11">
        <v>3</v>
      </c>
      <c r="I11">
        <v>7</v>
      </c>
      <c r="L11">
        <v>1</v>
      </c>
    </row>
    <row r="12" spans="1:13" x14ac:dyDescent="0.25">
      <c r="A12">
        <v>10</v>
      </c>
      <c r="B12" t="s">
        <v>78</v>
      </c>
      <c r="C12">
        <f t="shared" si="0"/>
        <v>15</v>
      </c>
      <c r="D12" s="6">
        <f t="shared" si="1"/>
        <v>2.2522522522522523</v>
      </c>
      <c r="E12">
        <v>4</v>
      </c>
      <c r="F12">
        <v>6</v>
      </c>
      <c r="H12">
        <v>3</v>
      </c>
      <c r="I12">
        <v>1</v>
      </c>
      <c r="L12">
        <v>1</v>
      </c>
    </row>
    <row r="13" spans="1:13" x14ac:dyDescent="0.25">
      <c r="A13">
        <v>11</v>
      </c>
      <c r="B13" t="s">
        <v>80</v>
      </c>
      <c r="C13">
        <f t="shared" si="0"/>
        <v>13</v>
      </c>
      <c r="D13" s="6">
        <f t="shared" si="1"/>
        <v>1.9519519519519519</v>
      </c>
      <c r="E13">
        <v>1</v>
      </c>
      <c r="H13">
        <v>5</v>
      </c>
      <c r="I13">
        <v>7</v>
      </c>
    </row>
    <row r="14" spans="1:13" x14ac:dyDescent="0.25">
      <c r="A14">
        <v>12</v>
      </c>
      <c r="B14" t="s">
        <v>64</v>
      </c>
      <c r="C14">
        <f t="shared" si="0"/>
        <v>12</v>
      </c>
      <c r="D14" s="6">
        <f t="shared" si="1"/>
        <v>1.8018018018018018</v>
      </c>
      <c r="E14">
        <v>1</v>
      </c>
      <c r="F14">
        <v>6</v>
      </c>
      <c r="I14">
        <v>4</v>
      </c>
      <c r="L14">
        <v>1</v>
      </c>
    </row>
    <row r="15" spans="1:13" x14ac:dyDescent="0.25">
      <c r="A15">
        <v>13</v>
      </c>
      <c r="B15" t="s">
        <v>74</v>
      </c>
      <c r="C15">
        <f t="shared" si="0"/>
        <v>12</v>
      </c>
      <c r="D15" s="6">
        <f t="shared" si="1"/>
        <v>1.8018018018018018</v>
      </c>
      <c r="E15">
        <v>1</v>
      </c>
      <c r="F15">
        <v>6</v>
      </c>
      <c r="G15">
        <v>2</v>
      </c>
      <c r="H15">
        <v>1</v>
      </c>
      <c r="I15">
        <v>1</v>
      </c>
      <c r="J15">
        <v>1</v>
      </c>
    </row>
    <row r="16" spans="1:13" x14ac:dyDescent="0.25">
      <c r="A16">
        <v>14</v>
      </c>
      <c r="B16" t="s">
        <v>69</v>
      </c>
      <c r="C16">
        <f t="shared" si="0"/>
        <v>8</v>
      </c>
      <c r="D16" s="6">
        <f t="shared" si="1"/>
        <v>1.2012012012012012</v>
      </c>
      <c r="E16">
        <v>7</v>
      </c>
      <c r="G16">
        <v>1</v>
      </c>
    </row>
    <row r="17" spans="1:12" x14ac:dyDescent="0.25">
      <c r="A17">
        <v>15</v>
      </c>
      <c r="B17" t="s">
        <v>83</v>
      </c>
      <c r="C17">
        <f t="shared" si="0"/>
        <v>10</v>
      </c>
      <c r="D17" s="6">
        <f t="shared" si="1"/>
        <v>1.5015015015015014</v>
      </c>
      <c r="F17">
        <v>1</v>
      </c>
      <c r="H17">
        <v>1</v>
      </c>
      <c r="I17">
        <v>6</v>
      </c>
      <c r="J17">
        <v>1</v>
      </c>
      <c r="L17">
        <v>1</v>
      </c>
    </row>
    <row r="18" spans="1:12" x14ac:dyDescent="0.25">
      <c r="A18">
        <v>16</v>
      </c>
      <c r="B18" t="s">
        <v>89</v>
      </c>
      <c r="C18">
        <f t="shared" si="0"/>
        <v>9</v>
      </c>
      <c r="D18" s="6">
        <f t="shared" si="1"/>
        <v>1.3513513513513513</v>
      </c>
      <c r="F18">
        <v>3</v>
      </c>
      <c r="H18">
        <v>2</v>
      </c>
      <c r="I18">
        <v>3</v>
      </c>
      <c r="J18">
        <v>1</v>
      </c>
    </row>
    <row r="19" spans="1:12" x14ac:dyDescent="0.25">
      <c r="A19">
        <v>17</v>
      </c>
      <c r="B19" t="s">
        <v>91</v>
      </c>
      <c r="C19">
        <f t="shared" si="0"/>
        <v>9</v>
      </c>
      <c r="D19" s="6">
        <f t="shared" si="1"/>
        <v>1.3513513513513513</v>
      </c>
      <c r="F19">
        <v>2</v>
      </c>
      <c r="I19">
        <v>6</v>
      </c>
      <c r="L19">
        <v>1</v>
      </c>
    </row>
    <row r="20" spans="1:12" x14ac:dyDescent="0.25">
      <c r="A20">
        <v>18</v>
      </c>
      <c r="B20" t="s">
        <v>100</v>
      </c>
      <c r="C20">
        <f t="shared" si="0"/>
        <v>7</v>
      </c>
      <c r="D20" s="6">
        <f t="shared" si="1"/>
        <v>1.0510510510510511</v>
      </c>
      <c r="F20">
        <v>5</v>
      </c>
      <c r="I20">
        <v>2</v>
      </c>
    </row>
    <row r="21" spans="1:12" x14ac:dyDescent="0.25">
      <c r="A21">
        <v>19</v>
      </c>
      <c r="B21" t="s">
        <v>111</v>
      </c>
      <c r="C21">
        <f t="shared" si="0"/>
        <v>12</v>
      </c>
      <c r="D21" s="6">
        <f t="shared" si="1"/>
        <v>1.8018018018018018</v>
      </c>
      <c r="F21">
        <v>2</v>
      </c>
      <c r="H21">
        <v>2</v>
      </c>
      <c r="I21">
        <v>2</v>
      </c>
      <c r="K21">
        <v>6</v>
      </c>
    </row>
    <row r="22" spans="1:12" x14ac:dyDescent="0.25">
      <c r="A22">
        <v>20</v>
      </c>
      <c r="B22" t="s">
        <v>112</v>
      </c>
      <c r="C22">
        <f t="shared" si="0"/>
        <v>5</v>
      </c>
      <c r="D22" s="6">
        <f t="shared" si="1"/>
        <v>0.75075075075075071</v>
      </c>
      <c r="F22">
        <v>5</v>
      </c>
    </row>
    <row r="23" spans="1:12" x14ac:dyDescent="0.25">
      <c r="A23">
        <v>21</v>
      </c>
      <c r="B23" t="s">
        <v>113</v>
      </c>
      <c r="C23">
        <f t="shared" si="0"/>
        <v>5</v>
      </c>
      <c r="D23" s="6">
        <f t="shared" si="1"/>
        <v>0.75075075075075071</v>
      </c>
      <c r="F23">
        <v>2</v>
      </c>
      <c r="H23">
        <v>1</v>
      </c>
      <c r="I23">
        <v>2</v>
      </c>
    </row>
    <row r="24" spans="1:12" x14ac:dyDescent="0.25">
      <c r="A24">
        <v>22</v>
      </c>
      <c r="B24" t="s">
        <v>118</v>
      </c>
      <c r="C24">
        <f t="shared" si="0"/>
        <v>7</v>
      </c>
      <c r="D24" s="6">
        <f t="shared" si="1"/>
        <v>1.0510510510510511</v>
      </c>
      <c r="F24">
        <v>3</v>
      </c>
      <c r="H24">
        <v>2</v>
      </c>
      <c r="L24">
        <v>2</v>
      </c>
    </row>
    <row r="25" spans="1:12" x14ac:dyDescent="0.25">
      <c r="A25">
        <v>23</v>
      </c>
      <c r="B25" t="s">
        <v>126</v>
      </c>
      <c r="C25">
        <f t="shared" si="0"/>
        <v>7</v>
      </c>
      <c r="D25" s="6">
        <f t="shared" si="1"/>
        <v>1.0510510510510511</v>
      </c>
      <c r="G25">
        <v>1</v>
      </c>
      <c r="I25">
        <v>4</v>
      </c>
      <c r="J25">
        <v>1</v>
      </c>
      <c r="K25">
        <v>1</v>
      </c>
    </row>
    <row r="26" spans="1:12" x14ac:dyDescent="0.25">
      <c r="A26">
        <v>24</v>
      </c>
      <c r="B26" t="s">
        <v>86</v>
      </c>
      <c r="C26">
        <f t="shared" si="0"/>
        <v>5</v>
      </c>
      <c r="D26" s="6">
        <f t="shared" si="1"/>
        <v>0.75075075075075071</v>
      </c>
      <c r="F26">
        <v>1</v>
      </c>
      <c r="G26">
        <v>3</v>
      </c>
      <c r="J26">
        <v>1</v>
      </c>
    </row>
    <row r="27" spans="1:12" x14ac:dyDescent="0.25">
      <c r="A27">
        <v>25</v>
      </c>
      <c r="B27" t="s">
        <v>122</v>
      </c>
      <c r="C27">
        <f t="shared" si="0"/>
        <v>4</v>
      </c>
      <c r="D27" s="6">
        <f t="shared" si="1"/>
        <v>0.60060060060060061</v>
      </c>
      <c r="F27">
        <v>4</v>
      </c>
    </row>
    <row r="28" spans="1:12" x14ac:dyDescent="0.25">
      <c r="A28">
        <v>26</v>
      </c>
      <c r="B28" t="s">
        <v>132</v>
      </c>
      <c r="C28">
        <f t="shared" si="0"/>
        <v>8</v>
      </c>
      <c r="D28" s="6">
        <f t="shared" si="1"/>
        <v>1.2012012012012012</v>
      </c>
      <c r="G28">
        <v>4</v>
      </c>
      <c r="L28">
        <v>4</v>
      </c>
    </row>
    <row r="29" spans="1:12" x14ac:dyDescent="0.25">
      <c r="A29">
        <v>27</v>
      </c>
      <c r="B29" t="s">
        <v>72</v>
      </c>
      <c r="C29">
        <f t="shared" si="0"/>
        <v>3</v>
      </c>
      <c r="D29" s="6">
        <f t="shared" si="1"/>
        <v>0.45045045045045046</v>
      </c>
      <c r="E29">
        <v>1</v>
      </c>
      <c r="I29">
        <v>2</v>
      </c>
    </row>
    <row r="30" spans="1:12" x14ac:dyDescent="0.25">
      <c r="A30">
        <v>28</v>
      </c>
      <c r="B30" t="s">
        <v>92</v>
      </c>
      <c r="C30">
        <f t="shared" si="0"/>
        <v>3</v>
      </c>
      <c r="D30" s="6">
        <f t="shared" si="1"/>
        <v>0.45045045045045046</v>
      </c>
      <c r="F30">
        <v>3</v>
      </c>
    </row>
    <row r="31" spans="1:12" x14ac:dyDescent="0.25">
      <c r="A31">
        <v>29</v>
      </c>
      <c r="B31" t="s">
        <v>93</v>
      </c>
      <c r="C31">
        <f t="shared" si="0"/>
        <v>3</v>
      </c>
      <c r="D31" s="6">
        <f t="shared" si="1"/>
        <v>0.45045045045045046</v>
      </c>
      <c r="F31">
        <v>3</v>
      </c>
    </row>
    <row r="32" spans="1:12" x14ac:dyDescent="0.25">
      <c r="A32">
        <v>30</v>
      </c>
      <c r="B32" t="s">
        <v>98</v>
      </c>
      <c r="C32">
        <f t="shared" si="0"/>
        <v>4</v>
      </c>
      <c r="D32" s="6">
        <f t="shared" si="1"/>
        <v>0.60060060060060061</v>
      </c>
      <c r="F32">
        <v>2</v>
      </c>
      <c r="G32">
        <v>1</v>
      </c>
      <c r="J32">
        <v>1</v>
      </c>
    </row>
    <row r="33" spans="1:9" x14ac:dyDescent="0.25">
      <c r="A33">
        <v>31</v>
      </c>
      <c r="B33" t="s">
        <v>135</v>
      </c>
      <c r="C33">
        <f t="shared" si="0"/>
        <v>3</v>
      </c>
      <c r="D33" s="6">
        <f t="shared" si="1"/>
        <v>0.45045045045045046</v>
      </c>
      <c r="G33">
        <v>2</v>
      </c>
      <c r="H33">
        <v>1</v>
      </c>
    </row>
    <row r="34" spans="1:9" x14ac:dyDescent="0.25">
      <c r="A34">
        <v>32</v>
      </c>
      <c r="B34" t="s">
        <v>63</v>
      </c>
      <c r="C34">
        <f t="shared" si="0"/>
        <v>2</v>
      </c>
      <c r="D34" s="6">
        <f t="shared" si="1"/>
        <v>0.3003003003003003</v>
      </c>
      <c r="E34">
        <v>1</v>
      </c>
      <c r="H34">
        <v>1</v>
      </c>
    </row>
    <row r="35" spans="1:9" x14ac:dyDescent="0.25">
      <c r="A35">
        <v>33</v>
      </c>
      <c r="B35" t="s">
        <v>66</v>
      </c>
      <c r="C35">
        <f t="shared" si="0"/>
        <v>2</v>
      </c>
      <c r="D35" s="6">
        <f t="shared" si="1"/>
        <v>0.3003003003003003</v>
      </c>
      <c r="E35">
        <v>1</v>
      </c>
      <c r="F35">
        <v>1</v>
      </c>
    </row>
    <row r="36" spans="1:9" x14ac:dyDescent="0.25">
      <c r="A36">
        <v>34</v>
      </c>
      <c r="B36" t="s">
        <v>71</v>
      </c>
      <c r="C36">
        <f t="shared" si="0"/>
        <v>2</v>
      </c>
      <c r="D36" s="6">
        <f t="shared" si="1"/>
        <v>0.3003003003003003</v>
      </c>
      <c r="E36">
        <v>1</v>
      </c>
      <c r="F36">
        <v>1</v>
      </c>
    </row>
    <row r="37" spans="1:9" x14ac:dyDescent="0.25">
      <c r="A37">
        <v>35</v>
      </c>
      <c r="B37" t="s">
        <v>76</v>
      </c>
      <c r="C37">
        <f t="shared" si="0"/>
        <v>2</v>
      </c>
      <c r="D37" s="6">
        <f t="shared" si="1"/>
        <v>0.3003003003003003</v>
      </c>
      <c r="E37">
        <v>2</v>
      </c>
    </row>
    <row r="38" spans="1:9" x14ac:dyDescent="0.25">
      <c r="A38">
        <v>36</v>
      </c>
      <c r="B38" t="s">
        <v>81</v>
      </c>
      <c r="C38">
        <f t="shared" si="0"/>
        <v>2</v>
      </c>
      <c r="D38" s="6">
        <f t="shared" si="1"/>
        <v>0.3003003003003003</v>
      </c>
      <c r="E38">
        <v>2</v>
      </c>
    </row>
    <row r="39" spans="1:9" x14ac:dyDescent="0.25">
      <c r="A39">
        <v>37</v>
      </c>
      <c r="B39" t="s">
        <v>85</v>
      </c>
      <c r="C39">
        <f t="shared" si="0"/>
        <v>2</v>
      </c>
      <c r="D39" s="6">
        <f t="shared" si="1"/>
        <v>0.3003003003003003</v>
      </c>
      <c r="F39">
        <v>1</v>
      </c>
      <c r="H39">
        <v>1</v>
      </c>
    </row>
    <row r="40" spans="1:9" x14ac:dyDescent="0.25">
      <c r="A40">
        <v>38</v>
      </c>
      <c r="B40" t="s">
        <v>110</v>
      </c>
      <c r="C40">
        <f t="shared" si="0"/>
        <v>2</v>
      </c>
      <c r="D40" s="6">
        <f t="shared" si="1"/>
        <v>0.3003003003003003</v>
      </c>
      <c r="F40">
        <v>2</v>
      </c>
    </row>
    <row r="41" spans="1:9" x14ac:dyDescent="0.25">
      <c r="A41">
        <v>39</v>
      </c>
      <c r="B41" t="s">
        <v>114</v>
      </c>
      <c r="C41">
        <f t="shared" si="0"/>
        <v>2</v>
      </c>
      <c r="D41" s="6">
        <f t="shared" si="1"/>
        <v>0.3003003003003003</v>
      </c>
      <c r="F41">
        <v>2</v>
      </c>
    </row>
    <row r="42" spans="1:9" x14ac:dyDescent="0.25">
      <c r="A42">
        <v>40</v>
      </c>
      <c r="B42" t="s">
        <v>117</v>
      </c>
      <c r="C42">
        <f t="shared" si="0"/>
        <v>2</v>
      </c>
      <c r="D42" s="6">
        <f t="shared" si="1"/>
        <v>0.3003003003003003</v>
      </c>
      <c r="F42">
        <v>1</v>
      </c>
      <c r="G42">
        <v>1</v>
      </c>
    </row>
    <row r="43" spans="1:9" x14ac:dyDescent="0.25">
      <c r="A43">
        <v>41</v>
      </c>
      <c r="B43" t="s">
        <v>119</v>
      </c>
      <c r="C43">
        <f t="shared" si="0"/>
        <v>2</v>
      </c>
      <c r="D43" s="6">
        <f t="shared" si="1"/>
        <v>0.3003003003003003</v>
      </c>
      <c r="F43">
        <v>2</v>
      </c>
    </row>
    <row r="44" spans="1:9" x14ac:dyDescent="0.25">
      <c r="A44">
        <v>42</v>
      </c>
      <c r="B44" t="s">
        <v>120</v>
      </c>
      <c r="C44">
        <f t="shared" si="0"/>
        <v>2</v>
      </c>
      <c r="D44" s="6">
        <f t="shared" si="1"/>
        <v>0.3003003003003003</v>
      </c>
      <c r="F44">
        <v>2</v>
      </c>
    </row>
    <row r="45" spans="1:9" x14ac:dyDescent="0.25">
      <c r="A45">
        <v>43</v>
      </c>
      <c r="B45" t="s">
        <v>121</v>
      </c>
      <c r="C45">
        <f t="shared" si="0"/>
        <v>2</v>
      </c>
      <c r="D45" s="6">
        <f t="shared" si="1"/>
        <v>0.3003003003003003</v>
      </c>
      <c r="F45">
        <v>2</v>
      </c>
    </row>
    <row r="46" spans="1:9" x14ac:dyDescent="0.25">
      <c r="A46">
        <v>44</v>
      </c>
      <c r="B46" t="s">
        <v>128</v>
      </c>
      <c r="C46">
        <f t="shared" si="0"/>
        <v>2</v>
      </c>
      <c r="D46" s="6">
        <f t="shared" si="1"/>
        <v>0.3003003003003003</v>
      </c>
      <c r="G46">
        <v>2</v>
      </c>
    </row>
    <row r="47" spans="1:9" x14ac:dyDescent="0.25">
      <c r="A47">
        <v>45</v>
      </c>
      <c r="B47" t="s">
        <v>129</v>
      </c>
      <c r="C47">
        <f t="shared" si="0"/>
        <v>2</v>
      </c>
      <c r="D47" s="6">
        <f t="shared" si="1"/>
        <v>0.3003003003003003</v>
      </c>
      <c r="G47">
        <v>2</v>
      </c>
    </row>
    <row r="48" spans="1:9" x14ac:dyDescent="0.25">
      <c r="A48">
        <v>46</v>
      </c>
      <c r="B48" t="s">
        <v>137</v>
      </c>
      <c r="C48">
        <f t="shared" si="0"/>
        <v>2</v>
      </c>
      <c r="D48" s="6">
        <f t="shared" si="1"/>
        <v>0.3003003003003003</v>
      </c>
      <c r="H48">
        <v>1</v>
      </c>
      <c r="I48">
        <v>1</v>
      </c>
    </row>
    <row r="49" spans="1:9" x14ac:dyDescent="0.25">
      <c r="A49">
        <v>47</v>
      </c>
      <c r="B49" t="s">
        <v>139</v>
      </c>
      <c r="C49">
        <f t="shared" si="0"/>
        <v>2</v>
      </c>
      <c r="D49" s="6">
        <f t="shared" si="1"/>
        <v>0.3003003003003003</v>
      </c>
      <c r="H49">
        <v>2</v>
      </c>
    </row>
    <row r="50" spans="1:9" x14ac:dyDescent="0.25">
      <c r="A50">
        <v>48</v>
      </c>
      <c r="B50" t="s">
        <v>144</v>
      </c>
      <c r="C50">
        <f t="shared" si="0"/>
        <v>2</v>
      </c>
      <c r="D50" s="6">
        <f t="shared" si="1"/>
        <v>0.3003003003003003</v>
      </c>
      <c r="I50">
        <v>2</v>
      </c>
    </row>
    <row r="51" spans="1:9" x14ac:dyDescent="0.25">
      <c r="A51">
        <v>49</v>
      </c>
      <c r="B51" t="s">
        <v>67</v>
      </c>
      <c r="C51">
        <f t="shared" si="0"/>
        <v>1</v>
      </c>
      <c r="D51" s="6">
        <f t="shared" si="1"/>
        <v>0.15015015015015015</v>
      </c>
      <c r="E51">
        <v>1</v>
      </c>
    </row>
    <row r="52" spans="1:9" x14ac:dyDescent="0.25">
      <c r="A52">
        <v>50</v>
      </c>
      <c r="B52" t="s">
        <v>68</v>
      </c>
      <c r="C52">
        <f t="shared" si="0"/>
        <v>1</v>
      </c>
      <c r="D52" s="6">
        <f t="shared" si="1"/>
        <v>0.15015015015015015</v>
      </c>
      <c r="E52">
        <v>1</v>
      </c>
    </row>
    <row r="53" spans="1:9" x14ac:dyDescent="0.25">
      <c r="A53">
        <v>51</v>
      </c>
      <c r="B53" t="s">
        <v>75</v>
      </c>
      <c r="C53">
        <f t="shared" si="0"/>
        <v>1</v>
      </c>
      <c r="D53" s="6">
        <f t="shared" si="1"/>
        <v>0.15015015015015015</v>
      </c>
      <c r="E53">
        <v>1</v>
      </c>
    </row>
    <row r="54" spans="1:9" x14ac:dyDescent="0.25">
      <c r="A54">
        <v>52</v>
      </c>
      <c r="B54" t="s">
        <v>82</v>
      </c>
      <c r="C54">
        <f t="shared" si="0"/>
        <v>1</v>
      </c>
      <c r="D54" s="6">
        <f t="shared" si="1"/>
        <v>0.15015015015015015</v>
      </c>
      <c r="E54">
        <v>1</v>
      </c>
    </row>
    <row r="55" spans="1:9" x14ac:dyDescent="0.25">
      <c r="A55">
        <v>53</v>
      </c>
      <c r="B55" t="s">
        <v>84</v>
      </c>
      <c r="C55">
        <f t="shared" si="0"/>
        <v>1</v>
      </c>
      <c r="D55" s="6">
        <f t="shared" si="1"/>
        <v>0.15015015015015015</v>
      </c>
      <c r="F55">
        <v>1</v>
      </c>
    </row>
    <row r="56" spans="1:9" x14ac:dyDescent="0.25">
      <c r="A56">
        <v>54</v>
      </c>
      <c r="B56" t="s">
        <v>87</v>
      </c>
      <c r="C56">
        <f t="shared" si="0"/>
        <v>1</v>
      </c>
      <c r="D56" s="6">
        <f t="shared" si="1"/>
        <v>0.15015015015015015</v>
      </c>
      <c r="F56">
        <v>1</v>
      </c>
    </row>
    <row r="57" spans="1:9" x14ac:dyDescent="0.25">
      <c r="A57">
        <v>55</v>
      </c>
      <c r="B57" t="s">
        <v>90</v>
      </c>
      <c r="C57">
        <f t="shared" si="0"/>
        <v>1</v>
      </c>
      <c r="D57" s="6">
        <f t="shared" si="1"/>
        <v>0.15015015015015015</v>
      </c>
      <c r="F57">
        <v>1</v>
      </c>
    </row>
    <row r="58" spans="1:9" x14ac:dyDescent="0.25">
      <c r="A58">
        <v>56</v>
      </c>
      <c r="B58" t="s">
        <v>94</v>
      </c>
      <c r="C58">
        <f t="shared" si="0"/>
        <v>2</v>
      </c>
      <c r="D58" s="6">
        <f t="shared" si="1"/>
        <v>0.3003003003003003</v>
      </c>
      <c r="F58">
        <v>1</v>
      </c>
      <c r="I58">
        <v>1</v>
      </c>
    </row>
    <row r="59" spans="1:9" x14ac:dyDescent="0.25">
      <c r="A59">
        <v>57</v>
      </c>
      <c r="B59" t="s">
        <v>95</v>
      </c>
      <c r="C59">
        <f t="shared" si="0"/>
        <v>1</v>
      </c>
      <c r="D59" s="6">
        <f t="shared" si="1"/>
        <v>0.15015015015015015</v>
      </c>
      <c r="F59">
        <v>1</v>
      </c>
    </row>
    <row r="60" spans="1:9" x14ac:dyDescent="0.25">
      <c r="A60">
        <v>58</v>
      </c>
      <c r="B60" t="s">
        <v>96</v>
      </c>
      <c r="C60">
        <f t="shared" si="0"/>
        <v>1</v>
      </c>
      <c r="D60" s="6">
        <f t="shared" si="1"/>
        <v>0.15015015015015015</v>
      </c>
      <c r="F60">
        <v>1</v>
      </c>
    </row>
    <row r="61" spans="1:9" x14ac:dyDescent="0.25">
      <c r="A61">
        <v>59</v>
      </c>
      <c r="B61" t="s">
        <v>97</v>
      </c>
      <c r="C61">
        <f t="shared" si="0"/>
        <v>1</v>
      </c>
      <c r="D61" s="6">
        <f t="shared" si="1"/>
        <v>0.15015015015015015</v>
      </c>
      <c r="F61">
        <v>1</v>
      </c>
    </row>
    <row r="62" spans="1:9" x14ac:dyDescent="0.25">
      <c r="A62">
        <v>60</v>
      </c>
      <c r="B62" t="s">
        <v>99</v>
      </c>
      <c r="C62">
        <f t="shared" si="0"/>
        <v>1</v>
      </c>
      <c r="D62" s="6">
        <f t="shared" si="1"/>
        <v>0.15015015015015015</v>
      </c>
      <c r="F62">
        <v>1</v>
      </c>
    </row>
    <row r="63" spans="1:9" x14ac:dyDescent="0.25">
      <c r="A63">
        <v>61</v>
      </c>
      <c r="B63" t="s">
        <v>101</v>
      </c>
      <c r="C63">
        <f t="shared" si="0"/>
        <v>1</v>
      </c>
      <c r="D63" s="6">
        <f t="shared" si="1"/>
        <v>0.15015015015015015</v>
      </c>
      <c r="F63">
        <v>1</v>
      </c>
    </row>
    <row r="64" spans="1:9" x14ac:dyDescent="0.25">
      <c r="A64">
        <v>62</v>
      </c>
      <c r="B64" t="s">
        <v>102</v>
      </c>
      <c r="C64">
        <f t="shared" si="0"/>
        <v>1</v>
      </c>
      <c r="D64" s="6">
        <f t="shared" si="1"/>
        <v>0.15015015015015015</v>
      </c>
      <c r="F64">
        <v>1</v>
      </c>
    </row>
    <row r="65" spans="1:12" x14ac:dyDescent="0.25">
      <c r="A65">
        <v>63</v>
      </c>
      <c r="B65" t="s">
        <v>103</v>
      </c>
      <c r="C65">
        <f t="shared" si="0"/>
        <v>1</v>
      </c>
      <c r="D65" s="6">
        <f t="shared" si="1"/>
        <v>0.15015015015015015</v>
      </c>
      <c r="F65">
        <v>1</v>
      </c>
    </row>
    <row r="66" spans="1:12" x14ac:dyDescent="0.25">
      <c r="A66">
        <v>64</v>
      </c>
      <c r="B66" t="s">
        <v>104</v>
      </c>
      <c r="C66">
        <f t="shared" si="0"/>
        <v>1</v>
      </c>
      <c r="D66" s="6">
        <f t="shared" si="1"/>
        <v>0.15015015015015015</v>
      </c>
      <c r="F66">
        <v>1</v>
      </c>
    </row>
    <row r="67" spans="1:12" x14ac:dyDescent="0.25">
      <c r="A67">
        <v>65</v>
      </c>
      <c r="B67" t="s">
        <v>106</v>
      </c>
      <c r="C67">
        <f t="shared" si="0"/>
        <v>1</v>
      </c>
      <c r="D67" s="6">
        <f t="shared" si="1"/>
        <v>0.15015015015015015</v>
      </c>
      <c r="F67">
        <v>1</v>
      </c>
    </row>
    <row r="68" spans="1:12" x14ac:dyDescent="0.25">
      <c r="A68">
        <v>66</v>
      </c>
      <c r="B68" t="s">
        <v>107</v>
      </c>
      <c r="C68">
        <f t="shared" ref="C68:C87" si="2">SUM(E68:L68)</f>
        <v>1</v>
      </c>
      <c r="D68" s="6">
        <f t="shared" ref="D68:D84" si="3">C68*100/666</f>
        <v>0.15015015015015015</v>
      </c>
      <c r="F68">
        <v>1</v>
      </c>
    </row>
    <row r="69" spans="1:12" x14ac:dyDescent="0.25">
      <c r="A69">
        <v>67</v>
      </c>
      <c r="B69" t="s">
        <v>108</v>
      </c>
      <c r="C69">
        <f t="shared" si="2"/>
        <v>1</v>
      </c>
      <c r="D69" s="6">
        <f t="shared" si="3"/>
        <v>0.15015015015015015</v>
      </c>
      <c r="F69">
        <v>1</v>
      </c>
    </row>
    <row r="70" spans="1:12" x14ac:dyDescent="0.25">
      <c r="A70">
        <v>68</v>
      </c>
      <c r="B70" t="s">
        <v>109</v>
      </c>
      <c r="C70">
        <f t="shared" si="2"/>
        <v>1</v>
      </c>
      <c r="D70" s="6">
        <f t="shared" si="3"/>
        <v>0.15015015015015015</v>
      </c>
      <c r="F70">
        <v>1</v>
      </c>
    </row>
    <row r="71" spans="1:12" x14ac:dyDescent="0.25">
      <c r="A71">
        <v>69</v>
      </c>
      <c r="B71" t="s">
        <v>115</v>
      </c>
      <c r="C71">
        <f t="shared" si="2"/>
        <v>1</v>
      </c>
      <c r="D71" s="6">
        <f t="shared" si="3"/>
        <v>0.15015015015015015</v>
      </c>
      <c r="F71">
        <v>1</v>
      </c>
    </row>
    <row r="72" spans="1:12" x14ac:dyDescent="0.25">
      <c r="A72">
        <v>70</v>
      </c>
      <c r="B72" t="s">
        <v>123</v>
      </c>
      <c r="C72">
        <f t="shared" si="2"/>
        <v>1</v>
      </c>
      <c r="D72" s="6">
        <f t="shared" si="3"/>
        <v>0.15015015015015015</v>
      </c>
      <c r="G72">
        <v>1</v>
      </c>
    </row>
    <row r="73" spans="1:12" x14ac:dyDescent="0.25">
      <c r="A73">
        <v>71</v>
      </c>
      <c r="B73" t="s">
        <v>124</v>
      </c>
      <c r="C73">
        <f t="shared" si="2"/>
        <v>1</v>
      </c>
      <c r="D73" s="6">
        <f t="shared" si="3"/>
        <v>0.15015015015015015</v>
      </c>
      <c r="G73">
        <v>1</v>
      </c>
    </row>
    <row r="74" spans="1:12" x14ac:dyDescent="0.25">
      <c r="A74">
        <v>72</v>
      </c>
      <c r="B74" t="s">
        <v>125</v>
      </c>
      <c r="C74">
        <f t="shared" si="2"/>
        <v>2</v>
      </c>
      <c r="D74" s="6">
        <f t="shared" si="3"/>
        <v>0.3003003003003003</v>
      </c>
      <c r="G74">
        <v>1</v>
      </c>
      <c r="L74">
        <v>1</v>
      </c>
    </row>
    <row r="75" spans="1:12" x14ac:dyDescent="0.25">
      <c r="A75">
        <v>73</v>
      </c>
      <c r="B75" t="s">
        <v>127</v>
      </c>
      <c r="C75">
        <f t="shared" si="2"/>
        <v>1</v>
      </c>
      <c r="D75" s="6">
        <f t="shared" si="3"/>
        <v>0.15015015015015015</v>
      </c>
      <c r="G75">
        <v>1</v>
      </c>
    </row>
    <row r="76" spans="1:12" x14ac:dyDescent="0.25">
      <c r="A76">
        <v>74</v>
      </c>
      <c r="B76" t="s">
        <v>131</v>
      </c>
      <c r="C76">
        <f t="shared" si="2"/>
        <v>1</v>
      </c>
      <c r="D76" s="6">
        <f t="shared" si="3"/>
        <v>0.15015015015015015</v>
      </c>
      <c r="G76">
        <v>1</v>
      </c>
    </row>
    <row r="77" spans="1:12" x14ac:dyDescent="0.25">
      <c r="A77">
        <v>75</v>
      </c>
      <c r="B77" t="s">
        <v>133</v>
      </c>
      <c r="C77">
        <f t="shared" si="2"/>
        <v>1</v>
      </c>
      <c r="D77" s="6">
        <f t="shared" si="3"/>
        <v>0.15015015015015015</v>
      </c>
      <c r="G77">
        <v>1</v>
      </c>
    </row>
    <row r="78" spans="1:12" x14ac:dyDescent="0.25">
      <c r="A78">
        <v>76</v>
      </c>
      <c r="B78" t="s">
        <v>134</v>
      </c>
      <c r="C78">
        <f t="shared" si="2"/>
        <v>1</v>
      </c>
      <c r="D78" s="6">
        <f t="shared" si="3"/>
        <v>0.15015015015015015</v>
      </c>
      <c r="G78">
        <v>1</v>
      </c>
    </row>
    <row r="79" spans="1:12" x14ac:dyDescent="0.25">
      <c r="A79">
        <v>77</v>
      </c>
      <c r="B79" t="s">
        <v>136</v>
      </c>
      <c r="C79">
        <f t="shared" si="2"/>
        <v>1</v>
      </c>
      <c r="D79" s="6">
        <f t="shared" si="3"/>
        <v>0.15015015015015015</v>
      </c>
      <c r="G79">
        <v>1</v>
      </c>
    </row>
    <row r="80" spans="1:12" x14ac:dyDescent="0.25">
      <c r="A80">
        <v>78</v>
      </c>
      <c r="B80" t="s">
        <v>138</v>
      </c>
      <c r="C80">
        <f t="shared" si="2"/>
        <v>1</v>
      </c>
      <c r="D80" s="6">
        <f t="shared" si="3"/>
        <v>0.15015015015015015</v>
      </c>
      <c r="H80">
        <v>1</v>
      </c>
    </row>
    <row r="81" spans="1:12" x14ac:dyDescent="0.25">
      <c r="A81">
        <v>79</v>
      </c>
      <c r="B81" t="s">
        <v>140</v>
      </c>
      <c r="C81">
        <f t="shared" si="2"/>
        <v>1</v>
      </c>
      <c r="D81" s="6">
        <f t="shared" si="3"/>
        <v>0.15015015015015015</v>
      </c>
      <c r="H81">
        <v>1</v>
      </c>
    </row>
    <row r="82" spans="1:12" x14ac:dyDescent="0.25">
      <c r="A82">
        <v>80</v>
      </c>
      <c r="B82" t="s">
        <v>141</v>
      </c>
      <c r="C82">
        <f t="shared" si="2"/>
        <v>1</v>
      </c>
      <c r="D82" s="6">
        <f t="shared" si="3"/>
        <v>0.15015015015015015</v>
      </c>
      <c r="H82">
        <v>1</v>
      </c>
    </row>
    <row r="83" spans="1:12" x14ac:dyDescent="0.25">
      <c r="A83">
        <v>81</v>
      </c>
      <c r="B83" t="s">
        <v>142</v>
      </c>
      <c r="C83">
        <f t="shared" si="2"/>
        <v>1</v>
      </c>
      <c r="D83" s="6">
        <f t="shared" si="3"/>
        <v>0.15015015015015015</v>
      </c>
      <c r="H83">
        <v>1</v>
      </c>
    </row>
    <row r="84" spans="1:12" x14ac:dyDescent="0.25">
      <c r="A84">
        <v>82</v>
      </c>
      <c r="B84" t="s">
        <v>143</v>
      </c>
      <c r="C84">
        <f t="shared" si="2"/>
        <v>2</v>
      </c>
      <c r="D84" s="6">
        <f t="shared" si="3"/>
        <v>0.3003003003003003</v>
      </c>
      <c r="I84">
        <v>2</v>
      </c>
    </row>
    <row r="85" spans="1:12" x14ac:dyDescent="0.25">
      <c r="A85">
        <v>83</v>
      </c>
      <c r="B85" t="s">
        <v>148</v>
      </c>
      <c r="C85">
        <f t="shared" si="2"/>
        <v>1</v>
      </c>
      <c r="I85">
        <v>1</v>
      </c>
    </row>
    <row r="86" spans="1:12" x14ac:dyDescent="0.25">
      <c r="A86">
        <v>84</v>
      </c>
      <c r="B86" t="s">
        <v>149</v>
      </c>
      <c r="C86">
        <f t="shared" si="2"/>
        <v>0</v>
      </c>
    </row>
    <row r="87" spans="1:12" x14ac:dyDescent="0.25">
      <c r="A87">
        <v>85</v>
      </c>
      <c r="B87" t="s">
        <v>155</v>
      </c>
      <c r="C87">
        <f t="shared" si="2"/>
        <v>1</v>
      </c>
      <c r="L87">
        <v>1</v>
      </c>
    </row>
  </sheetData>
  <sortState xmlns:xlrd2="http://schemas.microsoft.com/office/spreadsheetml/2017/richdata2" ref="B3:I84">
    <sortCondition descending="1" ref="C3:C84"/>
  </sortState>
  <phoneticPr fontId="1" type="noConversion"/>
  <conditionalFormatting sqref="B2:B84">
    <cfRule type="duplicateValues" dxfId="7" priority="2"/>
  </conditionalFormatting>
  <conditionalFormatting sqref="B1:B1048576">
    <cfRule type="duplicateValues" dxfId="6" priority="1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F93C-1B6A-461E-AA5A-37B69889DF19}">
  <dimension ref="A2:B27"/>
  <sheetViews>
    <sheetView workbookViewId="0">
      <selection activeCell="B3" sqref="B3"/>
    </sheetView>
  </sheetViews>
  <sheetFormatPr baseColWidth="10" defaultRowHeight="15" x14ac:dyDescent="0.25"/>
  <cols>
    <col min="1" max="1" width="94.85546875" customWidth="1"/>
  </cols>
  <sheetData>
    <row r="2" spans="1:2" x14ac:dyDescent="0.25">
      <c r="A2" t="s">
        <v>42</v>
      </c>
      <c r="B2" t="s">
        <v>6</v>
      </c>
    </row>
    <row r="3" spans="1:2" x14ac:dyDescent="0.25">
      <c r="A3" t="s">
        <v>73</v>
      </c>
      <c r="B3">
        <v>131</v>
      </c>
    </row>
    <row r="4" spans="1:2" x14ac:dyDescent="0.25">
      <c r="A4" t="s">
        <v>70</v>
      </c>
      <c r="B4">
        <v>112</v>
      </c>
    </row>
    <row r="5" spans="1:2" x14ac:dyDescent="0.25">
      <c r="A5" t="s">
        <v>116</v>
      </c>
      <c r="B5">
        <v>48</v>
      </c>
    </row>
    <row r="6" spans="1:2" x14ac:dyDescent="0.25">
      <c r="A6" t="s">
        <v>77</v>
      </c>
      <c r="B6">
        <v>33</v>
      </c>
    </row>
    <row r="7" spans="1:2" x14ac:dyDescent="0.25">
      <c r="A7" t="s">
        <v>130</v>
      </c>
      <c r="B7">
        <v>30</v>
      </c>
    </row>
    <row r="8" spans="1:2" x14ac:dyDescent="0.25">
      <c r="A8" t="s">
        <v>79</v>
      </c>
      <c r="B8">
        <v>29</v>
      </c>
    </row>
    <row r="9" spans="1:2" x14ac:dyDescent="0.25">
      <c r="A9" t="s">
        <v>105</v>
      </c>
      <c r="B9">
        <v>26</v>
      </c>
    </row>
    <row r="10" spans="1:2" x14ac:dyDescent="0.25">
      <c r="A10" t="s">
        <v>65</v>
      </c>
      <c r="B10">
        <v>23</v>
      </c>
    </row>
    <row r="11" spans="1:2" x14ac:dyDescent="0.25">
      <c r="A11" t="s">
        <v>88</v>
      </c>
      <c r="B11">
        <v>17</v>
      </c>
    </row>
    <row r="12" spans="1:2" x14ac:dyDescent="0.25">
      <c r="A12" t="s">
        <v>78</v>
      </c>
      <c r="B12">
        <v>14</v>
      </c>
    </row>
    <row r="13" spans="1:2" x14ac:dyDescent="0.25">
      <c r="A13" t="s">
        <v>80</v>
      </c>
      <c r="B13">
        <v>13</v>
      </c>
    </row>
    <row r="14" spans="1:2" x14ac:dyDescent="0.25">
      <c r="A14" t="s">
        <v>74</v>
      </c>
      <c r="B14">
        <v>12</v>
      </c>
    </row>
    <row r="15" spans="1:2" x14ac:dyDescent="0.25">
      <c r="A15" t="s">
        <v>64</v>
      </c>
      <c r="B15">
        <v>11</v>
      </c>
    </row>
    <row r="16" spans="1:2" x14ac:dyDescent="0.25">
      <c r="A16" t="s">
        <v>83</v>
      </c>
      <c r="B16">
        <v>9</v>
      </c>
    </row>
    <row r="17" spans="1:2" x14ac:dyDescent="0.25">
      <c r="A17" t="s">
        <v>89</v>
      </c>
      <c r="B17">
        <v>9</v>
      </c>
    </row>
    <row r="18" spans="1:2" x14ac:dyDescent="0.25">
      <c r="A18" t="s">
        <v>69</v>
      </c>
      <c r="B18">
        <v>8</v>
      </c>
    </row>
    <row r="19" spans="1:2" x14ac:dyDescent="0.25">
      <c r="A19" t="s">
        <v>91</v>
      </c>
      <c r="B19">
        <v>8</v>
      </c>
    </row>
    <row r="20" spans="1:2" x14ac:dyDescent="0.25">
      <c r="A20" t="s">
        <v>100</v>
      </c>
      <c r="B20">
        <v>7</v>
      </c>
    </row>
    <row r="21" spans="1:2" x14ac:dyDescent="0.25">
      <c r="A21" t="s">
        <v>111</v>
      </c>
      <c r="B21">
        <v>6</v>
      </c>
    </row>
    <row r="22" spans="1:2" x14ac:dyDescent="0.25">
      <c r="A22" t="s">
        <v>126</v>
      </c>
      <c r="B22">
        <v>6</v>
      </c>
    </row>
    <row r="23" spans="1:2" x14ac:dyDescent="0.25">
      <c r="A23" t="s">
        <v>112</v>
      </c>
      <c r="B23">
        <v>5</v>
      </c>
    </row>
    <row r="24" spans="1:2" x14ac:dyDescent="0.25">
      <c r="A24" t="s">
        <v>113</v>
      </c>
      <c r="B24">
        <v>5</v>
      </c>
    </row>
    <row r="25" spans="1:2" x14ac:dyDescent="0.25">
      <c r="A25" t="s">
        <v>118</v>
      </c>
      <c r="B25">
        <v>5</v>
      </c>
    </row>
    <row r="26" spans="1:2" x14ac:dyDescent="0.25">
      <c r="A26" t="s">
        <v>86</v>
      </c>
      <c r="B26">
        <v>5</v>
      </c>
    </row>
    <row r="27" spans="1:2" x14ac:dyDescent="0.25">
      <c r="A27" t="s">
        <v>122</v>
      </c>
      <c r="B27">
        <v>4</v>
      </c>
    </row>
  </sheetData>
  <sortState xmlns:xlrd2="http://schemas.microsoft.com/office/spreadsheetml/2017/richdata2" ref="A3:B27">
    <sortCondition descending="1" ref="B2:B27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8CDD-CADF-4AAF-9AB1-8FF132AD686D}">
  <dimension ref="B1:E31"/>
  <sheetViews>
    <sheetView workbookViewId="0">
      <selection activeCell="C31" sqref="C31"/>
    </sheetView>
  </sheetViews>
  <sheetFormatPr baseColWidth="10" defaultRowHeight="15" x14ac:dyDescent="0.25"/>
  <cols>
    <col min="3" max="3" width="106.5703125" customWidth="1"/>
    <col min="4" max="4" width="17.42578125" customWidth="1"/>
  </cols>
  <sheetData>
    <row r="1" spans="2:5" x14ac:dyDescent="0.25">
      <c r="D1" t="s">
        <v>6</v>
      </c>
    </row>
    <row r="2" spans="2:5" x14ac:dyDescent="0.25">
      <c r="B2">
        <v>1</v>
      </c>
      <c r="C2" t="s">
        <v>73</v>
      </c>
      <c r="D2">
        <v>131</v>
      </c>
      <c r="E2" s="6">
        <f>D2*100/740</f>
        <v>17.702702702702702</v>
      </c>
    </row>
    <row r="3" spans="2:5" x14ac:dyDescent="0.25">
      <c r="B3">
        <v>3</v>
      </c>
      <c r="C3" t="s">
        <v>70</v>
      </c>
      <c r="D3">
        <v>112</v>
      </c>
      <c r="E3" s="6">
        <f t="shared" ref="E3:E31" si="0">D3*100/740</f>
        <v>15.135135135135135</v>
      </c>
    </row>
    <row r="4" spans="2:5" x14ac:dyDescent="0.25">
      <c r="B4">
        <v>6</v>
      </c>
      <c r="C4" t="s">
        <v>116</v>
      </c>
      <c r="D4">
        <v>48</v>
      </c>
      <c r="E4" s="6">
        <f t="shared" si="0"/>
        <v>6.4864864864864868</v>
      </c>
    </row>
    <row r="5" spans="2:5" x14ac:dyDescent="0.25">
      <c r="B5">
        <v>5</v>
      </c>
      <c r="C5" t="s">
        <v>77</v>
      </c>
      <c r="D5">
        <v>33</v>
      </c>
      <c r="E5" s="6">
        <f t="shared" si="0"/>
        <v>4.4594594594594597</v>
      </c>
    </row>
    <row r="6" spans="2:5" x14ac:dyDescent="0.25">
      <c r="B6">
        <v>7</v>
      </c>
      <c r="C6" t="s">
        <v>130</v>
      </c>
      <c r="D6">
        <v>30</v>
      </c>
      <c r="E6" s="6">
        <f t="shared" si="0"/>
        <v>4.0540540540540544</v>
      </c>
    </row>
    <row r="7" spans="2:5" x14ac:dyDescent="0.25">
      <c r="B7">
        <v>4</v>
      </c>
      <c r="C7" t="s">
        <v>79</v>
      </c>
      <c r="D7">
        <v>29</v>
      </c>
      <c r="E7" s="6">
        <f t="shared" si="0"/>
        <v>3.9189189189189189</v>
      </c>
    </row>
    <row r="8" spans="2:5" x14ac:dyDescent="0.25">
      <c r="B8">
        <v>8</v>
      </c>
      <c r="C8" t="s">
        <v>105</v>
      </c>
      <c r="D8">
        <v>26</v>
      </c>
      <c r="E8" s="6">
        <f t="shared" si="0"/>
        <v>3.5135135135135136</v>
      </c>
    </row>
    <row r="9" spans="2:5" x14ac:dyDescent="0.25">
      <c r="B9">
        <v>9</v>
      </c>
      <c r="C9" t="s">
        <v>65</v>
      </c>
      <c r="D9">
        <v>23</v>
      </c>
      <c r="E9" s="6">
        <f t="shared" si="0"/>
        <v>3.1081081081081079</v>
      </c>
    </row>
    <row r="10" spans="2:5" x14ac:dyDescent="0.25">
      <c r="B10">
        <v>10</v>
      </c>
      <c r="C10" t="s">
        <v>88</v>
      </c>
      <c r="D10">
        <v>17</v>
      </c>
      <c r="E10" s="6">
        <f t="shared" si="0"/>
        <v>2.2972972972972974</v>
      </c>
    </row>
    <row r="11" spans="2:5" x14ac:dyDescent="0.25">
      <c r="B11">
        <v>11</v>
      </c>
      <c r="C11" t="s">
        <v>78</v>
      </c>
      <c r="D11">
        <v>14</v>
      </c>
      <c r="E11" s="6">
        <f t="shared" si="0"/>
        <v>1.8918918918918919</v>
      </c>
    </row>
    <row r="12" spans="2:5" x14ac:dyDescent="0.25">
      <c r="B12">
        <v>13</v>
      </c>
      <c r="C12" t="s">
        <v>80</v>
      </c>
      <c r="D12">
        <v>13</v>
      </c>
      <c r="E12" s="6">
        <f t="shared" si="0"/>
        <v>1.7567567567567568</v>
      </c>
    </row>
    <row r="13" spans="2:5" x14ac:dyDescent="0.25">
      <c r="B13">
        <v>12</v>
      </c>
      <c r="C13" t="s">
        <v>74</v>
      </c>
      <c r="D13">
        <v>12</v>
      </c>
      <c r="E13" s="6">
        <f t="shared" si="0"/>
        <v>1.6216216216216217</v>
      </c>
    </row>
    <row r="14" spans="2:5" x14ac:dyDescent="0.25">
      <c r="B14">
        <v>15</v>
      </c>
      <c r="C14" t="s">
        <v>64</v>
      </c>
      <c r="D14">
        <v>11</v>
      </c>
      <c r="E14" s="6">
        <f t="shared" si="0"/>
        <v>1.4864864864864864</v>
      </c>
    </row>
    <row r="15" spans="2:5" x14ac:dyDescent="0.25">
      <c r="B15">
        <v>16</v>
      </c>
      <c r="C15" t="s">
        <v>83</v>
      </c>
      <c r="D15">
        <v>9</v>
      </c>
      <c r="E15" s="6">
        <f t="shared" si="0"/>
        <v>1.2162162162162162</v>
      </c>
    </row>
    <row r="16" spans="2:5" x14ac:dyDescent="0.25">
      <c r="B16">
        <v>14</v>
      </c>
      <c r="C16" t="s">
        <v>89</v>
      </c>
      <c r="D16">
        <v>9</v>
      </c>
      <c r="E16" s="6">
        <f t="shared" si="0"/>
        <v>1.2162162162162162</v>
      </c>
    </row>
    <row r="17" spans="2:5" x14ac:dyDescent="0.25">
      <c r="B17">
        <v>17</v>
      </c>
      <c r="C17" t="s">
        <v>69</v>
      </c>
      <c r="D17">
        <v>8</v>
      </c>
      <c r="E17" s="6">
        <f t="shared" si="0"/>
        <v>1.0810810810810811</v>
      </c>
    </row>
    <row r="18" spans="2:5" x14ac:dyDescent="0.25">
      <c r="B18">
        <v>18</v>
      </c>
      <c r="C18" t="s">
        <v>91</v>
      </c>
      <c r="D18">
        <v>8</v>
      </c>
      <c r="E18" s="6">
        <f t="shared" si="0"/>
        <v>1.0810810810810811</v>
      </c>
    </row>
    <row r="19" spans="2:5" x14ac:dyDescent="0.25">
      <c r="B19">
        <v>19</v>
      </c>
      <c r="C19" t="s">
        <v>100</v>
      </c>
      <c r="D19">
        <v>7</v>
      </c>
      <c r="E19" s="6">
        <f t="shared" si="0"/>
        <v>0.94594594594594594</v>
      </c>
    </row>
    <row r="20" spans="2:5" x14ac:dyDescent="0.25">
      <c r="B20">
        <v>23</v>
      </c>
      <c r="C20" t="s">
        <v>111</v>
      </c>
      <c r="D20">
        <v>6</v>
      </c>
      <c r="E20" s="6">
        <f t="shared" si="0"/>
        <v>0.81081081081081086</v>
      </c>
    </row>
    <row r="21" spans="2:5" x14ac:dyDescent="0.25">
      <c r="B21">
        <v>20</v>
      </c>
      <c r="C21" t="s">
        <v>126</v>
      </c>
      <c r="D21">
        <v>6</v>
      </c>
      <c r="E21" s="6">
        <f t="shared" si="0"/>
        <v>0.81081081081081086</v>
      </c>
    </row>
    <row r="22" spans="2:5" x14ac:dyDescent="0.25">
      <c r="B22">
        <v>21</v>
      </c>
      <c r="C22" t="s">
        <v>112</v>
      </c>
      <c r="D22">
        <v>5</v>
      </c>
      <c r="E22" s="6">
        <f t="shared" si="0"/>
        <v>0.67567567567567566</v>
      </c>
    </row>
    <row r="23" spans="2:5" x14ac:dyDescent="0.25">
      <c r="B23">
        <v>22</v>
      </c>
      <c r="C23" t="s">
        <v>113</v>
      </c>
      <c r="D23">
        <v>5</v>
      </c>
      <c r="E23" s="6">
        <f t="shared" si="0"/>
        <v>0.67567567567567566</v>
      </c>
    </row>
    <row r="24" spans="2:5" x14ac:dyDescent="0.25">
      <c r="B24">
        <v>24</v>
      </c>
      <c r="C24" t="s">
        <v>118</v>
      </c>
      <c r="D24">
        <v>5</v>
      </c>
      <c r="E24" s="6">
        <f t="shared" si="0"/>
        <v>0.67567567567567566</v>
      </c>
    </row>
    <row r="25" spans="2:5" x14ac:dyDescent="0.25">
      <c r="B25">
        <v>25</v>
      </c>
      <c r="C25" t="s">
        <v>86</v>
      </c>
      <c r="D25">
        <v>5</v>
      </c>
      <c r="E25" s="6">
        <f t="shared" si="0"/>
        <v>0.67567567567567566</v>
      </c>
    </row>
    <row r="26" spans="2:5" x14ac:dyDescent="0.25">
      <c r="B26">
        <v>26</v>
      </c>
      <c r="C26" t="s">
        <v>122</v>
      </c>
      <c r="D26">
        <v>4</v>
      </c>
      <c r="E26" s="6">
        <f t="shared" si="0"/>
        <v>0.54054054054054057</v>
      </c>
    </row>
    <row r="27" spans="2:5" x14ac:dyDescent="0.25">
      <c r="B27">
        <v>30</v>
      </c>
      <c r="C27" t="s">
        <v>132</v>
      </c>
      <c r="D27">
        <v>4</v>
      </c>
      <c r="E27" s="6">
        <f t="shared" si="0"/>
        <v>0.54054054054054057</v>
      </c>
    </row>
    <row r="28" spans="2:5" x14ac:dyDescent="0.25">
      <c r="B28">
        <v>27</v>
      </c>
      <c r="C28" t="s">
        <v>98</v>
      </c>
      <c r="D28">
        <v>4</v>
      </c>
      <c r="E28" s="6">
        <f t="shared" si="0"/>
        <v>0.54054054054054057</v>
      </c>
    </row>
    <row r="29" spans="2:5" x14ac:dyDescent="0.25">
      <c r="B29">
        <v>28</v>
      </c>
      <c r="C29" t="s">
        <v>72</v>
      </c>
      <c r="D29">
        <v>3</v>
      </c>
      <c r="E29" s="6">
        <f t="shared" si="0"/>
        <v>0.40540540540540543</v>
      </c>
    </row>
    <row r="30" spans="2:5" x14ac:dyDescent="0.25">
      <c r="B30">
        <v>29</v>
      </c>
      <c r="C30" t="s">
        <v>92</v>
      </c>
      <c r="D30">
        <v>3</v>
      </c>
      <c r="E30" s="6">
        <f t="shared" si="0"/>
        <v>0.40540540540540543</v>
      </c>
    </row>
    <row r="31" spans="2:5" x14ac:dyDescent="0.25">
      <c r="C31" t="s">
        <v>93</v>
      </c>
      <c r="D31">
        <v>3</v>
      </c>
      <c r="E31" s="6">
        <f t="shared" si="0"/>
        <v>0.40540540540540543</v>
      </c>
    </row>
  </sheetData>
  <sortState xmlns:xlrd2="http://schemas.microsoft.com/office/spreadsheetml/2017/richdata2" ref="B1:D33">
    <sortCondition descending="1" ref="D1:D33"/>
  </sortState>
  <conditionalFormatting sqref="C2:C31">
    <cfRule type="duplicateValues" dxfId="5" priority="2"/>
  </conditionalFormatting>
  <conditionalFormatting sqref="C2:C31">
    <cfRule type="duplicateValues" dxfId="4" priority="1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175D7-8347-4DB7-A6D9-5A569A575585}">
  <dimension ref="A1:B25"/>
  <sheetViews>
    <sheetView workbookViewId="0">
      <selection activeCell="E28" sqref="E28"/>
    </sheetView>
  </sheetViews>
  <sheetFormatPr baseColWidth="10" defaultRowHeight="15" x14ac:dyDescent="0.25"/>
  <cols>
    <col min="1" max="1" width="103.28515625" customWidth="1"/>
    <col min="2" max="2" width="15.85546875" customWidth="1"/>
  </cols>
  <sheetData>
    <row r="1" spans="1:2" x14ac:dyDescent="0.25">
      <c r="A1" t="s">
        <v>42</v>
      </c>
      <c r="B1" t="s">
        <v>6</v>
      </c>
    </row>
    <row r="2" spans="1:2" x14ac:dyDescent="0.25">
      <c r="A2" t="s">
        <v>70</v>
      </c>
      <c r="B2">
        <v>154</v>
      </c>
    </row>
    <row r="3" spans="1:2" x14ac:dyDescent="0.25">
      <c r="A3" t="s">
        <v>73</v>
      </c>
      <c r="B3">
        <v>144</v>
      </c>
    </row>
    <row r="4" spans="1:2" x14ac:dyDescent="0.25">
      <c r="A4" t="s">
        <v>116</v>
      </c>
      <c r="B4">
        <v>83</v>
      </c>
    </row>
    <row r="5" spans="1:2" x14ac:dyDescent="0.25">
      <c r="A5" t="s">
        <v>77</v>
      </c>
      <c r="B5">
        <v>42</v>
      </c>
    </row>
    <row r="6" spans="1:2" x14ac:dyDescent="0.25">
      <c r="A6" t="s">
        <v>65</v>
      </c>
      <c r="B6">
        <v>42</v>
      </c>
    </row>
    <row r="7" spans="1:2" x14ac:dyDescent="0.25">
      <c r="A7" t="s">
        <v>130</v>
      </c>
      <c r="B7">
        <v>40</v>
      </c>
    </row>
    <row r="8" spans="1:2" x14ac:dyDescent="0.25">
      <c r="A8" t="s">
        <v>105</v>
      </c>
      <c r="B8">
        <v>39</v>
      </c>
    </row>
    <row r="9" spans="1:2" x14ac:dyDescent="0.25">
      <c r="A9" t="s">
        <v>79</v>
      </c>
      <c r="B9">
        <v>39</v>
      </c>
    </row>
    <row r="10" spans="1:2" x14ac:dyDescent="0.25">
      <c r="A10" t="s">
        <v>88</v>
      </c>
      <c r="B10">
        <v>18</v>
      </c>
    </row>
    <row r="11" spans="1:2" x14ac:dyDescent="0.25">
      <c r="A11" t="s">
        <v>78</v>
      </c>
      <c r="B11">
        <v>15</v>
      </c>
    </row>
    <row r="12" spans="1:2" x14ac:dyDescent="0.25">
      <c r="A12" t="s">
        <v>80</v>
      </c>
      <c r="B12">
        <v>13</v>
      </c>
    </row>
    <row r="13" spans="1:2" x14ac:dyDescent="0.25">
      <c r="A13" t="s">
        <v>64</v>
      </c>
      <c r="B13">
        <v>12</v>
      </c>
    </row>
    <row r="14" spans="1:2" x14ac:dyDescent="0.25">
      <c r="A14" t="s">
        <v>74</v>
      </c>
      <c r="B14">
        <v>12</v>
      </c>
    </row>
    <row r="15" spans="1:2" x14ac:dyDescent="0.25">
      <c r="A15" t="s">
        <v>111</v>
      </c>
      <c r="B15">
        <v>12</v>
      </c>
    </row>
    <row r="16" spans="1:2" x14ac:dyDescent="0.25">
      <c r="A16" t="s">
        <v>83</v>
      </c>
      <c r="B16">
        <v>10</v>
      </c>
    </row>
    <row r="17" spans="1:2" x14ac:dyDescent="0.25">
      <c r="A17" t="s">
        <v>89</v>
      </c>
      <c r="B17">
        <v>9</v>
      </c>
    </row>
    <row r="18" spans="1:2" x14ac:dyDescent="0.25">
      <c r="A18" t="s">
        <v>91</v>
      </c>
      <c r="B18">
        <v>9</v>
      </c>
    </row>
    <row r="19" spans="1:2" x14ac:dyDescent="0.25">
      <c r="A19" t="s">
        <v>69</v>
      </c>
      <c r="B19">
        <v>8</v>
      </c>
    </row>
    <row r="20" spans="1:2" x14ac:dyDescent="0.25">
      <c r="A20" t="s">
        <v>100</v>
      </c>
      <c r="B20">
        <v>7</v>
      </c>
    </row>
    <row r="21" spans="1:2" x14ac:dyDescent="0.25">
      <c r="A21" t="s">
        <v>118</v>
      </c>
      <c r="B21">
        <v>7</v>
      </c>
    </row>
    <row r="22" spans="1:2" x14ac:dyDescent="0.25">
      <c r="A22" t="s">
        <v>126</v>
      </c>
      <c r="B22">
        <v>7</v>
      </c>
    </row>
    <row r="23" spans="1:2" x14ac:dyDescent="0.25">
      <c r="A23" t="s">
        <v>112</v>
      </c>
      <c r="B23">
        <v>5</v>
      </c>
    </row>
    <row r="24" spans="1:2" x14ac:dyDescent="0.25">
      <c r="A24" t="s">
        <v>113</v>
      </c>
      <c r="B24">
        <v>5</v>
      </c>
    </row>
    <row r="25" spans="1:2" x14ac:dyDescent="0.25">
      <c r="A25" t="s">
        <v>86</v>
      </c>
      <c r="B25">
        <v>5</v>
      </c>
    </row>
  </sheetData>
  <sortState xmlns:xlrd2="http://schemas.microsoft.com/office/spreadsheetml/2017/richdata2" ref="A2:B25">
    <sortCondition descending="1" ref="B2:B25"/>
  </sortState>
  <conditionalFormatting sqref="A1:A25">
    <cfRule type="duplicateValues" dxfId="1" priority="2"/>
  </conditionalFormatting>
  <conditionalFormatting sqref="A1:A25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LLAMADAS</vt:lpstr>
      <vt:lpstr>EDAD</vt:lpstr>
      <vt:lpstr>RIESGO</vt:lpstr>
      <vt:lpstr>GÉNERO</vt:lpstr>
      <vt:lpstr>ZONA</vt:lpstr>
      <vt:lpstr>POBLACIÓN DIFERENCIAL</vt:lpstr>
      <vt:lpstr>EPS</vt:lpstr>
      <vt:lpstr>RUTAS ACTIVADAS</vt:lpstr>
      <vt:lpstr>HIPOTESIS CLASIFICATORIA</vt:lpstr>
      <vt:lpstr>ORDEN HIPOTESIS</vt:lpstr>
      <vt:lpstr>HIPOTESIS ENERO-JULIO</vt:lpstr>
      <vt:lpstr>HIPOTESIS SEP</vt:lpstr>
      <vt:lpstr>HIPOTESIS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2026-06-10T15:20:11Z</dcterms:created>
  <dcterms:modified xsi:type="dcterms:W3CDTF">2026-09-22T15:33:57Z</dcterms:modified>
</cp:coreProperties>
</file>